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07.07.2026\"/>
    </mc:Choice>
  </mc:AlternateContent>
  <xr:revisionPtr revIDLastSave="0" documentId="13_ncr:1_{60F61920-685E-4F43-B860-1F25070FC75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Y25-26" sheetId="1" r:id="rId1"/>
    <sheet name="Sheet1" sheetId="2" r:id="rId2"/>
  </sheets>
  <definedNames>
    <definedName name="_xlnm.Print_Area" localSheetId="0">'FY25-26'!$A$1:$I$41</definedName>
    <definedName name="_xlnm.Print_Titles" localSheetId="0">'FY25-26'!$2:$3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H13" i="1" s="1"/>
  <c r="H17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" i="1"/>
  <c r="E17" i="1"/>
  <c r="K17" i="1" s="1"/>
  <c r="K19" i="1"/>
  <c r="K20" i="1"/>
  <c r="K24" i="1"/>
  <c r="K25" i="1"/>
  <c r="K26" i="1"/>
  <c r="K27" i="1"/>
  <c r="K13" i="1" l="1"/>
  <c r="E23" i="1" l="1"/>
  <c r="E22" i="1"/>
  <c r="E21" i="1"/>
  <c r="E18" i="1"/>
  <c r="E16" i="1"/>
  <c r="E15" i="1"/>
  <c r="E14" i="1"/>
  <c r="E12" i="1"/>
  <c r="E11" i="1"/>
  <c r="E10" i="1"/>
  <c r="E9" i="1"/>
  <c r="E8" i="1"/>
  <c r="E7" i="1"/>
  <c r="E6" i="1"/>
  <c r="E5" i="1"/>
  <c r="E4" i="1"/>
  <c r="K4" i="1" s="1"/>
  <c r="K23" i="1" l="1"/>
  <c r="H23" i="1"/>
  <c r="K22" i="1"/>
  <c r="H22" i="1"/>
  <c r="K21" i="1"/>
  <c r="H21" i="1"/>
  <c r="K18" i="1"/>
  <c r="H18" i="1"/>
  <c r="K16" i="1"/>
  <c r="H16" i="1"/>
  <c r="K15" i="1"/>
  <c r="H15" i="1"/>
  <c r="K14" i="1"/>
  <c r="H14" i="1"/>
  <c r="K12" i="1"/>
  <c r="H12" i="1"/>
  <c r="K11" i="1"/>
  <c r="H11" i="1"/>
  <c r="K10" i="1"/>
  <c r="H10" i="1"/>
  <c r="K9" i="1"/>
  <c r="H9" i="1"/>
  <c r="K8" i="1"/>
  <c r="H8" i="1"/>
  <c r="K7" i="1"/>
  <c r="H7" i="1"/>
  <c r="K6" i="1"/>
  <c r="H6" i="1"/>
  <c r="K5" i="1"/>
  <c r="H5" i="1"/>
  <c r="H4" i="1"/>
</calcChain>
</file>

<file path=xl/sharedStrings.xml><?xml version="1.0" encoding="utf-8"?>
<sst xmlns="http://schemas.openxmlformats.org/spreadsheetml/2006/main" count="69" uniqueCount="68">
  <si>
    <t>Name of the Generator</t>
  </si>
  <si>
    <t>INSTALLED CAP(AP SHARE)</t>
  </si>
  <si>
    <t>AUX CONSUMPTION %</t>
  </si>
  <si>
    <t>% Availabilties communicated by APSLDC/SRPC</t>
  </si>
  <si>
    <t>Availability in MU</t>
  </si>
  <si>
    <t>DESPATCH MU</t>
  </si>
  <si>
    <t>PLF %</t>
  </si>
  <si>
    <t>BACKING DOWN MU</t>
  </si>
  <si>
    <t>Dr. NTTPS</t>
  </si>
  <si>
    <t>Dr. NTTPS-IV</t>
  </si>
  <si>
    <t>Dr. NTTPS-V</t>
  </si>
  <si>
    <t>Dr.M.V.R.RTPP Stage-I</t>
  </si>
  <si>
    <t>Dr.M.V.R.RTPP Stage-II</t>
  </si>
  <si>
    <t>Dr.M.V.R.RTPP Stage-III</t>
  </si>
  <si>
    <t>Dr.M.V.R.RTPP Stage-IV</t>
  </si>
  <si>
    <t>Srisailam RCPH</t>
  </si>
  <si>
    <t>NSRCPH</t>
  </si>
  <si>
    <t>NSTPDC PH</t>
  </si>
  <si>
    <t>Upper Sileru</t>
  </si>
  <si>
    <t>Lower Sileru</t>
  </si>
  <si>
    <t>Donkarayi</t>
  </si>
  <si>
    <t>PABRHES</t>
  </si>
  <si>
    <t>TO BE TAKEN SAME AS DESPATCH</t>
  </si>
  <si>
    <t>Minihydel(Chettipet)</t>
  </si>
  <si>
    <t>Machkund HES (AP Share)</t>
  </si>
  <si>
    <t>Tungabhadra HES (AP Share)</t>
  </si>
  <si>
    <t>APPDCL Stage-I</t>
  </si>
  <si>
    <t>APPDCL Stage-II</t>
  </si>
  <si>
    <t>HNPCL</t>
  </si>
  <si>
    <t>SEIL P2 (502 MW Firm)</t>
  </si>
  <si>
    <t xml:space="preserve">SEMBCORP PROJECT-2 (125MW) </t>
  </si>
  <si>
    <t xml:space="preserve">SEMBCORP PROJECT-1 (660 MW) </t>
  </si>
  <si>
    <t>NTPC(SR) Ramagundam I &amp; II</t>
  </si>
  <si>
    <t>NTPC(SR) Ramagundam III</t>
  </si>
  <si>
    <t>NTPC(SR) Talcher Stage-II</t>
  </si>
  <si>
    <t>NTPC(SR) Simhadri Stage-I</t>
  </si>
  <si>
    <t>NTPC(SR) Simhadri Stage-II</t>
  </si>
  <si>
    <t>NTPC Kudgi Stage-I</t>
  </si>
  <si>
    <t>NTECL Valluru</t>
  </si>
  <si>
    <t>NLC Stage-I</t>
  </si>
  <si>
    <t>NLC Stage-II</t>
  </si>
  <si>
    <t>NLC TPS- I Expn.</t>
  </si>
  <si>
    <t>NLC TPS- II Expn.</t>
  </si>
  <si>
    <t>NLC NNTPS</t>
  </si>
  <si>
    <t>NTPL(NLC TamilNadu)</t>
  </si>
  <si>
    <t>NTPC Telangana STPS - I</t>
  </si>
  <si>
    <t>N.T.P.C Ramagundam -(1-6)</t>
  </si>
  <si>
    <t>N.T.P.C Ramagundam -7</t>
  </si>
  <si>
    <t>N.T.P.C.Talcher Stage II (Units 3,4,5&amp;6)</t>
  </si>
  <si>
    <t>Simhadri TPS (NTPC) -Stg 1</t>
  </si>
  <si>
    <t xml:space="preserve">Simhadri TPS (NTPC) -Stg 2 </t>
  </si>
  <si>
    <t>Neyveli (Tamilnadu)stage-I</t>
  </si>
  <si>
    <t>Neyveli (Tamilnadu)stage-II</t>
  </si>
  <si>
    <t>Vallur Stage 1,2 &amp; 3</t>
  </si>
  <si>
    <t xml:space="preserve">Tuticorin , Tamilanadu  </t>
  </si>
  <si>
    <t>M.A.P.P (Tamilnadu)</t>
  </si>
  <si>
    <t>Kaiga Nuclear power plant I &amp; II</t>
  </si>
  <si>
    <t>Kaiga Nuclear power plant III &amp; IV</t>
  </si>
  <si>
    <t>Kudankulam Unit1</t>
  </si>
  <si>
    <t xml:space="preserve">NTPC (KUDGI) </t>
  </si>
  <si>
    <t>New Neyveli Thermal Power Station(NNTPS)</t>
  </si>
  <si>
    <t>NLC TPS-I EXP.</t>
  </si>
  <si>
    <t>NLC TPS-II EXP.</t>
  </si>
  <si>
    <t>Telangana STPP- Stage - 1</t>
  </si>
  <si>
    <t>FY 2025-26</t>
  </si>
  <si>
    <t>Remarks</t>
  </si>
  <si>
    <r>
      <rPr>
        <sz val="8"/>
        <rFont val="Calibri"/>
        <family val="2"/>
        <scheme val="minor"/>
      </rPr>
      <t>SEIL P1 (230MW)</t>
    </r>
  </si>
  <si>
    <t>Availability of Generating Stations for FY 2025-26 (Annexure-4)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</si>
</sst>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mmmm\-yy;@"/>
    <numFmt numFmtId="165" formatCode="0.0000"/>
    <numFmt numFmtId="166" formatCode="0.0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2" fillId="4" borderId="1" xfId="0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2" fontId="1" fillId="0" borderId="0" xfId="0" applyNumberFormat="1" applyFont="1"/>
    <xf numFmtId="0" fontId="8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9" fillId="4" borderId="1" xfId="2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vertical="center" wrapText="1"/>
    </xf>
    <xf numFmtId="2" fontId="5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9" fillId="0" borderId="1" xfId="2" applyNumberFormat="1" applyFont="1" applyBorder="1" applyAlignment="1">
      <alignment horizontal="center" vertical="center" wrapText="1"/>
    </xf>
    <xf numFmtId="166" fontId="9" fillId="0" borderId="1" xfId="2" applyNumberFormat="1" applyFont="1" applyBorder="1" applyAlignment="1">
      <alignment horizontal="center" vertical="center" wrapText="1"/>
    </xf>
    <xf numFmtId="2" fontId="9" fillId="5" borderId="1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10" fillId="0" borderId="1" xfId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2" applyFont="1" applyBorder="1" applyAlignment="1">
      <alignment horizontal="left" vertical="center" wrapText="1"/>
    </xf>
    <xf numFmtId="0" fontId="2" fillId="4" borderId="1" xfId="2" applyFont="1" applyFill="1" applyBorder="1" applyAlignment="1">
      <alignment horizontal="left" vertical="center" wrapText="1"/>
    </xf>
    <xf numFmtId="0" fontId="13" fillId="0" borderId="0" xfId="0" applyFont="1"/>
    <xf numFmtId="2" fontId="13" fillId="0" borderId="0" xfId="0" applyNumberFormat="1" applyFont="1"/>
    <xf numFmtId="165" fontId="8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_Installed_May-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tabSelected="1" view="pageBreakPreview" zoomScaleNormal="100" zoomScaleSheetLayoutView="100" workbookViewId="0">
      <selection activeCell="A2" sqref="A2:A3"/>
    </sheetView>
  </sheetViews>
  <sheetFormatPr defaultRowHeight="15" x14ac:dyDescent="0.25"/>
  <cols>
    <col min="1" max="1" width="27" style="1" customWidth="1"/>
    <col min="2" max="2" width="14.5703125" style="1" customWidth="1"/>
    <col min="3" max="3" width="16" style="1" customWidth="1"/>
    <col min="4" max="4" width="18.42578125" style="1" customWidth="1"/>
    <col min="5" max="5" width="15.5703125" style="1" customWidth="1"/>
    <col min="6" max="6" width="12.85546875" style="7" customWidth="1"/>
    <col min="7" max="7" width="10" style="7" customWidth="1"/>
    <col min="8" max="8" width="12.28515625" style="7" customWidth="1"/>
    <col min="9" max="9" width="9.28515625" style="7" bestFit="1" customWidth="1"/>
    <col min="10" max="10" width="9.140625" style="7"/>
    <col min="11" max="11" width="13.140625" style="7" bestFit="1" customWidth="1"/>
    <col min="12" max="16384" width="9.140625" style="7"/>
  </cols>
  <sheetData>
    <row r="1" spans="1:13" s="1" customFormat="1" ht="39" customHeight="1" x14ac:dyDescent="0.25">
      <c r="A1" s="41" t="s">
        <v>67</v>
      </c>
      <c r="B1" s="42"/>
      <c r="C1" s="42"/>
      <c r="D1" s="42"/>
      <c r="E1" s="42"/>
      <c r="F1" s="42"/>
      <c r="G1" s="42"/>
      <c r="H1" s="42"/>
      <c r="I1" s="43"/>
    </row>
    <row r="2" spans="1:13" s="1" customFormat="1" ht="15.75" x14ac:dyDescent="0.25">
      <c r="A2" s="44" t="s">
        <v>0</v>
      </c>
      <c r="B2" s="44" t="s">
        <v>1</v>
      </c>
      <c r="C2" s="44" t="s">
        <v>2</v>
      </c>
      <c r="D2" s="45" t="s">
        <v>64</v>
      </c>
      <c r="E2" s="45"/>
      <c r="F2" s="45"/>
      <c r="G2" s="45"/>
      <c r="H2" s="45"/>
      <c r="I2" s="45"/>
    </row>
    <row r="3" spans="1:13" s="1" customFormat="1" ht="47.25" x14ac:dyDescent="0.25">
      <c r="A3" s="44"/>
      <c r="B3" s="44"/>
      <c r="C3" s="44"/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65</v>
      </c>
    </row>
    <row r="4" spans="1:13" ht="24.95" customHeight="1" x14ac:dyDescent="0.25">
      <c r="A4" s="27" t="s">
        <v>8</v>
      </c>
      <c r="B4" s="3">
        <v>1260</v>
      </c>
      <c r="C4" s="3">
        <v>9</v>
      </c>
      <c r="D4" s="3">
        <v>72.13</v>
      </c>
      <c r="E4" s="4">
        <f>B4*(1-C4%)*D4%*24*365/1000</f>
        <v>7244.8930007999998</v>
      </c>
      <c r="F4" s="5">
        <v>6620.0898550000002</v>
      </c>
      <c r="G4" s="5">
        <f>(F4/(B4*(1-C4%)*24*365/1000))*100</f>
        <v>65.909473223196315</v>
      </c>
      <c r="H4" s="5">
        <f>E4-F4</f>
        <v>624.80314579999958</v>
      </c>
      <c r="I4" s="6"/>
      <c r="J4" s="28">
        <v>7266.7178438400006</v>
      </c>
      <c r="K4" s="11">
        <f>E4-J4</f>
        <v>-21.824843040000815</v>
      </c>
      <c r="L4" s="7">
        <v>6620.0898550000002</v>
      </c>
      <c r="M4" s="11"/>
    </row>
    <row r="5" spans="1:13" ht="24.95" customHeight="1" x14ac:dyDescent="0.25">
      <c r="A5" s="27" t="s">
        <v>9</v>
      </c>
      <c r="B5" s="3">
        <v>500</v>
      </c>
      <c r="C5" s="3">
        <v>7.5</v>
      </c>
      <c r="D5" s="8">
        <v>79.099999999999994</v>
      </c>
      <c r="E5" s="4">
        <f t="shared" ref="E5:E13" si="0">B5*(1-C5%)*D5%*24*365/1000</f>
        <v>3204.7364999999995</v>
      </c>
      <c r="F5" s="5">
        <v>2416.1554999999998</v>
      </c>
      <c r="G5" s="5">
        <f t="shared" ref="G5:G41" si="1">(F5/(B5*(1-C5%)*24*365/1000))*100</f>
        <v>59.636073059360726</v>
      </c>
      <c r="H5" s="5">
        <f t="shared" ref="H5:H41" si="2">E5-F5</f>
        <v>788.58099999999968</v>
      </c>
      <c r="I5" s="6"/>
      <c r="J5" s="28">
        <v>3213.0537300000001</v>
      </c>
      <c r="K5" s="11">
        <f t="shared" ref="K5:K27" si="3">E5-J5</f>
        <v>-8.3172300000005635</v>
      </c>
      <c r="L5" s="7">
        <v>2416.1554999999998</v>
      </c>
      <c r="M5" s="11"/>
    </row>
    <row r="6" spans="1:13" ht="24.95" customHeight="1" x14ac:dyDescent="0.25">
      <c r="A6" s="27" t="s">
        <v>10</v>
      </c>
      <c r="B6" s="3">
        <v>800</v>
      </c>
      <c r="C6" s="3">
        <v>5.75</v>
      </c>
      <c r="D6" s="3">
        <v>61.02</v>
      </c>
      <c r="E6" s="4">
        <f t="shared" si="0"/>
        <v>4030.3954080000008</v>
      </c>
      <c r="F6" s="5">
        <v>3820.8467409999998</v>
      </c>
      <c r="G6" s="5">
        <f t="shared" si="1"/>
        <v>57.847442876954567</v>
      </c>
      <c r="H6" s="5">
        <f t="shared" si="2"/>
        <v>209.54866700000093</v>
      </c>
      <c r="I6" s="9"/>
      <c r="J6" s="28">
        <v>4040.3102063999995</v>
      </c>
      <c r="K6" s="11">
        <f t="shared" si="3"/>
        <v>-9.9147983999987446</v>
      </c>
      <c r="L6" s="7">
        <v>3820.8467409999998</v>
      </c>
      <c r="M6" s="11"/>
    </row>
    <row r="7" spans="1:13" ht="24.95" customHeight="1" x14ac:dyDescent="0.25">
      <c r="A7" s="29" t="s">
        <v>11</v>
      </c>
      <c r="B7" s="3">
        <v>420</v>
      </c>
      <c r="C7" s="3">
        <v>9</v>
      </c>
      <c r="D7" s="10">
        <v>71.510000000000005</v>
      </c>
      <c r="E7" s="4">
        <f t="shared" si="0"/>
        <v>2394.2062871999997</v>
      </c>
      <c r="F7" s="5">
        <v>1775.0063999999998</v>
      </c>
      <c r="G7" s="5">
        <f t="shared" si="1"/>
        <v>53.015777438478025</v>
      </c>
      <c r="H7" s="5">
        <f t="shared" si="2"/>
        <v>619.19988719999992</v>
      </c>
      <c r="I7" s="6"/>
      <c r="J7" s="28">
        <v>2399.8035297599999</v>
      </c>
      <c r="K7" s="11">
        <f t="shared" si="3"/>
        <v>-5.597242560000268</v>
      </c>
      <c r="L7" s="7">
        <v>1775.0063999999998</v>
      </c>
      <c r="M7" s="11"/>
    </row>
    <row r="8" spans="1:13" ht="24.95" customHeight="1" x14ac:dyDescent="0.25">
      <c r="A8" s="29" t="s">
        <v>12</v>
      </c>
      <c r="B8" s="3">
        <v>420</v>
      </c>
      <c r="C8" s="3">
        <v>9</v>
      </c>
      <c r="D8" s="3">
        <v>84.93</v>
      </c>
      <c r="E8" s="4">
        <f t="shared" si="0"/>
        <v>2843.5175496000002</v>
      </c>
      <c r="F8" s="5">
        <v>1831.8028000000002</v>
      </c>
      <c r="G8" s="5">
        <f t="shared" si="1"/>
        <v>54.712168674986692</v>
      </c>
      <c r="H8" s="5">
        <f t="shared" si="2"/>
        <v>1011.7147496</v>
      </c>
      <c r="I8" s="6"/>
      <c r="J8" s="28">
        <v>2849.9027356800002</v>
      </c>
      <c r="K8" s="11">
        <f t="shared" si="3"/>
        <v>-6.3851860800000395</v>
      </c>
      <c r="L8" s="7">
        <v>1831.8028000000002</v>
      </c>
      <c r="M8" s="11"/>
    </row>
    <row r="9" spans="1:13" ht="24.95" customHeight="1" x14ac:dyDescent="0.25">
      <c r="A9" s="30" t="s">
        <v>13</v>
      </c>
      <c r="B9" s="3">
        <v>210</v>
      </c>
      <c r="C9" s="3">
        <v>9</v>
      </c>
      <c r="D9" s="3">
        <v>76.099999999999994</v>
      </c>
      <c r="E9" s="4">
        <f t="shared" si="0"/>
        <v>1273.9413959999997</v>
      </c>
      <c r="F9" s="5">
        <v>895.98389999999995</v>
      </c>
      <c r="G9" s="5">
        <f t="shared" si="1"/>
        <v>53.522379447036982</v>
      </c>
      <c r="H9" s="5">
        <f t="shared" si="2"/>
        <v>377.95749599999976</v>
      </c>
      <c r="I9" s="31"/>
      <c r="J9" s="28">
        <v>1276.31531664</v>
      </c>
      <c r="K9" s="11">
        <f t="shared" si="3"/>
        <v>-2.3739206400002786</v>
      </c>
      <c r="L9" s="7">
        <v>895.98389999999995</v>
      </c>
      <c r="M9" s="11"/>
    </row>
    <row r="10" spans="1:13" ht="24.95" customHeight="1" x14ac:dyDescent="0.25">
      <c r="A10" s="29" t="s">
        <v>14</v>
      </c>
      <c r="B10" s="3">
        <v>600</v>
      </c>
      <c r="C10" s="3">
        <v>5.75</v>
      </c>
      <c r="D10" s="3">
        <v>73.53</v>
      </c>
      <c r="E10" s="4">
        <f t="shared" si="0"/>
        <v>3642.5144340000002</v>
      </c>
      <c r="F10" s="5">
        <v>2967.1570000000002</v>
      </c>
      <c r="G10" s="5">
        <f t="shared" si="1"/>
        <v>59.896826261965622</v>
      </c>
      <c r="H10" s="5">
        <f t="shared" si="2"/>
        <v>675.35743400000001</v>
      </c>
      <c r="I10" s="6"/>
      <c r="J10" s="28">
        <v>3650.4581255999997</v>
      </c>
      <c r="K10" s="11">
        <f t="shared" si="3"/>
        <v>-7.9436915999995108</v>
      </c>
      <c r="L10" s="7">
        <v>2967.1570000000002</v>
      </c>
      <c r="M10" s="11"/>
    </row>
    <row r="11" spans="1:13" ht="24.95" customHeight="1" x14ac:dyDescent="0.25">
      <c r="A11" s="27" t="s">
        <v>15</v>
      </c>
      <c r="B11" s="3">
        <v>770</v>
      </c>
      <c r="C11" s="3">
        <v>1</v>
      </c>
      <c r="D11" s="3">
        <v>97.14</v>
      </c>
      <c r="E11" s="4">
        <f t="shared" si="0"/>
        <v>6486.7644071999994</v>
      </c>
      <c r="F11" s="5">
        <v>2014.9804000000001</v>
      </c>
      <c r="G11" s="5">
        <f t="shared" si="1"/>
        <v>30.174549863217372</v>
      </c>
      <c r="H11" s="5">
        <f t="shared" si="2"/>
        <v>4471.784007199999</v>
      </c>
      <c r="I11" s="6"/>
      <c r="J11" s="28">
        <v>6552.6966489599999</v>
      </c>
      <c r="K11" s="11">
        <f t="shared" si="3"/>
        <v>-65.932241760000579</v>
      </c>
      <c r="L11" s="7">
        <v>2014.9804000000001</v>
      </c>
      <c r="M11" s="11"/>
    </row>
    <row r="12" spans="1:13" ht="24.95" customHeight="1" x14ac:dyDescent="0.25">
      <c r="A12" s="27" t="s">
        <v>16</v>
      </c>
      <c r="B12" s="3">
        <v>90</v>
      </c>
      <c r="C12" s="3">
        <v>1</v>
      </c>
      <c r="D12" s="3">
        <v>100</v>
      </c>
      <c r="E12" s="4">
        <f t="shared" si="0"/>
        <v>780.51599999999985</v>
      </c>
      <c r="F12" s="5">
        <v>253.01668699999999</v>
      </c>
      <c r="G12" s="5">
        <f t="shared" si="1"/>
        <v>32.416591972489996</v>
      </c>
      <c r="H12" s="5">
        <f t="shared" si="2"/>
        <v>527.4993129999998</v>
      </c>
      <c r="I12" s="6"/>
      <c r="J12" s="28">
        <v>588.05999999999983</v>
      </c>
      <c r="K12" s="11">
        <f t="shared" si="3"/>
        <v>192.45600000000002</v>
      </c>
      <c r="L12" s="7">
        <v>253.01668699999999</v>
      </c>
      <c r="M12" s="11"/>
    </row>
    <row r="13" spans="1:13" ht="24.95" customHeight="1" x14ac:dyDescent="0.25">
      <c r="A13" s="27" t="s">
        <v>17</v>
      </c>
      <c r="B13" s="3">
        <v>50</v>
      </c>
      <c r="C13" s="3">
        <v>1</v>
      </c>
      <c r="D13" s="3">
        <v>96.28</v>
      </c>
      <c r="E13" s="4">
        <f t="shared" si="0"/>
        <v>417.48933599999998</v>
      </c>
      <c r="F13" s="5">
        <v>72.810400000000016</v>
      </c>
      <c r="G13" s="5">
        <f t="shared" si="1"/>
        <v>16.791291914579588</v>
      </c>
      <c r="H13" s="5">
        <f t="shared" si="2"/>
        <v>344.67893599999996</v>
      </c>
      <c r="I13" s="6"/>
      <c r="J13" s="28"/>
      <c r="K13" s="11">
        <f t="shared" si="3"/>
        <v>417.48933599999998</v>
      </c>
      <c r="L13" s="7" t="e">
        <v>#VALUE!</v>
      </c>
      <c r="M13" s="11"/>
    </row>
    <row r="14" spans="1:13" ht="24.95" customHeight="1" x14ac:dyDescent="0.25">
      <c r="A14" s="27" t="s">
        <v>18</v>
      </c>
      <c r="B14" s="3">
        <v>240</v>
      </c>
      <c r="C14" s="3">
        <v>1</v>
      </c>
      <c r="D14" s="3">
        <v>99.32</v>
      </c>
      <c r="E14" s="4">
        <f t="shared" ref="E14:E17" si="4">B14*(1-C14%)*D14%*24*365/1000</f>
        <v>2067.2226431999998</v>
      </c>
      <c r="F14" s="5">
        <v>442.62090499999999</v>
      </c>
      <c r="G14" s="5">
        <f t="shared" si="1"/>
        <v>21.265783068508529</v>
      </c>
      <c r="H14" s="5">
        <f t="shared" si="2"/>
        <v>1624.6017381999998</v>
      </c>
      <c r="I14" s="6"/>
      <c r="J14" s="28">
        <v>2072.82011904</v>
      </c>
      <c r="K14" s="11">
        <f t="shared" si="3"/>
        <v>-5.5974758400002429</v>
      </c>
      <c r="L14" s="7">
        <v>442.62090499999999</v>
      </c>
      <c r="M14" s="11"/>
    </row>
    <row r="15" spans="1:13" ht="24.95" customHeight="1" x14ac:dyDescent="0.25">
      <c r="A15" s="27" t="s">
        <v>19</v>
      </c>
      <c r="B15" s="3">
        <v>460</v>
      </c>
      <c r="C15" s="3">
        <v>1</v>
      </c>
      <c r="D15" s="3">
        <v>100</v>
      </c>
      <c r="E15" s="4">
        <f t="shared" si="4"/>
        <v>3989.3039999999996</v>
      </c>
      <c r="F15" s="5">
        <v>1029.6051160000002</v>
      </c>
      <c r="G15" s="5">
        <f t="shared" si="1"/>
        <v>25.809141544489972</v>
      </c>
      <c r="H15" s="5">
        <f t="shared" si="2"/>
        <v>2959.6988839999995</v>
      </c>
      <c r="I15" s="6"/>
      <c r="J15" s="28">
        <v>4000.2335999999991</v>
      </c>
      <c r="K15" s="11">
        <f t="shared" si="3"/>
        <v>-10.929599999999482</v>
      </c>
      <c r="L15" s="7">
        <v>1029.6051160000002</v>
      </c>
      <c r="M15" s="11"/>
    </row>
    <row r="16" spans="1:13" ht="24.95" customHeight="1" x14ac:dyDescent="0.25">
      <c r="A16" s="27" t="s">
        <v>20</v>
      </c>
      <c r="B16" s="3">
        <v>25</v>
      </c>
      <c r="C16" s="3">
        <v>1</v>
      </c>
      <c r="D16" s="3">
        <v>63.46</v>
      </c>
      <c r="E16" s="4">
        <f t="shared" si="4"/>
        <v>137.58762600000003</v>
      </c>
      <c r="F16" s="5">
        <v>83.246233000000004</v>
      </c>
      <c r="G16" s="5">
        <f t="shared" si="1"/>
        <v>38.395937917992711</v>
      </c>
      <c r="H16" s="5">
        <f t="shared" si="2"/>
        <v>54.341393000000025</v>
      </c>
      <c r="I16" s="6"/>
      <c r="J16" s="28">
        <v>138.79600020000001</v>
      </c>
      <c r="K16" s="11">
        <f t="shared" si="3"/>
        <v>-1.2083741999999802</v>
      </c>
      <c r="L16" s="7" t="e">
        <v>#VALUE!</v>
      </c>
      <c r="M16" s="11"/>
    </row>
    <row r="17" spans="1:13" ht="24.95" customHeight="1" x14ac:dyDescent="0.25">
      <c r="A17" s="32" t="s">
        <v>21</v>
      </c>
      <c r="B17" s="3">
        <v>20</v>
      </c>
      <c r="C17" s="3">
        <v>1</v>
      </c>
      <c r="D17" s="3">
        <v>100</v>
      </c>
      <c r="E17" s="3">
        <f t="shared" si="4"/>
        <v>173.44800000000004</v>
      </c>
      <c r="F17" s="5">
        <v>1.1855159999999996</v>
      </c>
      <c r="G17" s="5">
        <f t="shared" si="1"/>
        <v>0.68349937733499333</v>
      </c>
      <c r="H17" s="5">
        <f t="shared" si="2"/>
        <v>172.26248400000003</v>
      </c>
      <c r="I17" s="6"/>
      <c r="J17" s="28">
        <v>21.824272800000003</v>
      </c>
      <c r="K17" s="11">
        <f t="shared" si="3"/>
        <v>151.62372720000002</v>
      </c>
      <c r="L17" s="7" t="e">
        <v>#VALUE!</v>
      </c>
      <c r="M17" s="11"/>
    </row>
    <row r="18" spans="1:13" ht="24.95" customHeight="1" x14ac:dyDescent="0.25">
      <c r="A18" s="27" t="s">
        <v>23</v>
      </c>
      <c r="B18" s="3">
        <v>1</v>
      </c>
      <c r="C18" s="3">
        <v>1</v>
      </c>
      <c r="D18" s="3">
        <v>93.76</v>
      </c>
      <c r="E18" s="4">
        <f>B18*(1-C18%)*D18%*24*365/1000</f>
        <v>8.1312422400000006</v>
      </c>
      <c r="F18" s="5">
        <v>2.6905500000000004</v>
      </c>
      <c r="G18" s="5">
        <f t="shared" si="1"/>
        <v>31.024283935242845</v>
      </c>
      <c r="H18" s="5">
        <f t="shared" si="2"/>
        <v>5.4406922400000006</v>
      </c>
      <c r="I18" s="6"/>
      <c r="J18" s="28">
        <v>8.2764324719999998</v>
      </c>
      <c r="K18" s="11">
        <f t="shared" si="3"/>
        <v>-0.14519023199999914</v>
      </c>
      <c r="L18" s="7">
        <v>2.6905500000000004</v>
      </c>
      <c r="M18" s="11"/>
    </row>
    <row r="19" spans="1:13" ht="24.95" customHeight="1" x14ac:dyDescent="0.25">
      <c r="A19" s="29" t="s">
        <v>24</v>
      </c>
      <c r="B19" s="3">
        <v>60</v>
      </c>
      <c r="C19" s="3">
        <v>1</v>
      </c>
      <c r="D19" s="40" t="s">
        <v>22</v>
      </c>
      <c r="E19" s="40"/>
      <c r="F19" s="5">
        <v>445.48260000000005</v>
      </c>
      <c r="G19" s="5">
        <f t="shared" si="1"/>
        <v>85.6130944144643</v>
      </c>
      <c r="H19" s="5"/>
      <c r="I19" s="6"/>
      <c r="J19" s="28">
        <v>0</v>
      </c>
      <c r="K19" s="11">
        <f t="shared" si="3"/>
        <v>0</v>
      </c>
      <c r="L19" s="7">
        <v>445.48260000000005</v>
      </c>
      <c r="M19" s="11"/>
    </row>
    <row r="20" spans="1:13" ht="24.95" customHeight="1" x14ac:dyDescent="0.25">
      <c r="A20" s="27" t="s">
        <v>25</v>
      </c>
      <c r="B20" s="3">
        <v>57.6</v>
      </c>
      <c r="C20" s="3">
        <v>1</v>
      </c>
      <c r="D20" s="40" t="s">
        <v>22</v>
      </c>
      <c r="E20" s="40"/>
      <c r="F20" s="5">
        <v>157.26860000000002</v>
      </c>
      <c r="G20" s="5">
        <f t="shared" si="1"/>
        <v>31.483299189254293</v>
      </c>
      <c r="H20" s="5"/>
      <c r="I20" s="6"/>
      <c r="J20" s="28">
        <v>0</v>
      </c>
      <c r="K20" s="11">
        <f t="shared" si="3"/>
        <v>0</v>
      </c>
      <c r="L20" s="7">
        <v>157.26860000000002</v>
      </c>
      <c r="M20" s="11"/>
    </row>
    <row r="21" spans="1:13" ht="24.95" customHeight="1" x14ac:dyDescent="0.25">
      <c r="A21" s="27" t="s">
        <v>26</v>
      </c>
      <c r="B21" s="3">
        <v>1600</v>
      </c>
      <c r="C21" s="3">
        <v>5.75</v>
      </c>
      <c r="D21" s="3">
        <v>62.07</v>
      </c>
      <c r="E21" s="4">
        <f t="shared" ref="E21:E23" si="5">B21*(1-C21%)*D21%*24*365/1000</f>
        <v>8199.4966560000012</v>
      </c>
      <c r="F21" s="5">
        <v>7075.826</v>
      </c>
      <c r="G21" s="5">
        <f t="shared" si="1"/>
        <v>53.563839128907617</v>
      </c>
      <c r="H21" s="5">
        <f t="shared" si="2"/>
        <v>1123.6706560000011</v>
      </c>
      <c r="I21" s="6"/>
      <c r="J21" s="28">
        <v>8230.520438399999</v>
      </c>
      <c r="K21" s="11">
        <f t="shared" si="3"/>
        <v>-31.023782399997799</v>
      </c>
      <c r="L21" s="7">
        <v>7075.826</v>
      </c>
      <c r="M21" s="11"/>
    </row>
    <row r="22" spans="1:13" ht="24.95" customHeight="1" x14ac:dyDescent="0.25">
      <c r="A22" s="27" t="s">
        <v>27</v>
      </c>
      <c r="B22" s="3">
        <v>800</v>
      </c>
      <c r="C22" s="3">
        <v>5.75</v>
      </c>
      <c r="D22" s="3">
        <v>73.3</v>
      </c>
      <c r="E22" s="4">
        <f t="shared" si="5"/>
        <v>4841.4943200000007</v>
      </c>
      <c r="F22" s="5">
        <v>4193.0780199999999</v>
      </c>
      <c r="G22" s="5">
        <f t="shared" si="1"/>
        <v>63.483007218729938</v>
      </c>
      <c r="H22" s="5">
        <f t="shared" si="2"/>
        <v>648.41630000000077</v>
      </c>
      <c r="I22" s="6"/>
      <c r="J22" s="28">
        <v>4855.1441327999992</v>
      </c>
      <c r="K22" s="11">
        <f t="shared" si="3"/>
        <v>-13.649812799998472</v>
      </c>
      <c r="L22" s="7">
        <v>4193.0780199999999</v>
      </c>
      <c r="M22" s="11"/>
    </row>
    <row r="23" spans="1:13" ht="24.95" customHeight="1" x14ac:dyDescent="0.25">
      <c r="A23" s="27" t="s">
        <v>28</v>
      </c>
      <c r="B23" s="3">
        <v>1040</v>
      </c>
      <c r="C23" s="3">
        <v>5.75</v>
      </c>
      <c r="D23" s="3">
        <v>68.3</v>
      </c>
      <c r="E23" s="4">
        <f t="shared" si="5"/>
        <v>5864.6150159999997</v>
      </c>
      <c r="F23" s="5">
        <v>5171.0461999999989</v>
      </c>
      <c r="G23" s="5">
        <f t="shared" si="1"/>
        <v>60.222615550456084</v>
      </c>
      <c r="H23" s="5">
        <f t="shared" si="2"/>
        <v>693.56881600000088</v>
      </c>
      <c r="I23" s="6"/>
      <c r="J23" s="28">
        <v>5928.9175919999998</v>
      </c>
      <c r="K23" s="11">
        <f t="shared" si="3"/>
        <v>-64.302576000000045</v>
      </c>
      <c r="L23" s="7">
        <v>5171.0461999999989</v>
      </c>
      <c r="M23" s="11"/>
    </row>
    <row r="24" spans="1:13" ht="24.95" customHeight="1" x14ac:dyDescent="0.25">
      <c r="A24" s="12" t="s">
        <v>66</v>
      </c>
      <c r="B24" s="3">
        <v>230.55</v>
      </c>
      <c r="C24" s="13">
        <v>5.25</v>
      </c>
      <c r="D24" s="4">
        <v>88.11</v>
      </c>
      <c r="E24" s="4">
        <v>1779.5</v>
      </c>
      <c r="F24" s="5">
        <v>1648.5940154999998</v>
      </c>
      <c r="G24" s="5">
        <f t="shared" si="1"/>
        <v>86.151980892251117</v>
      </c>
      <c r="H24" s="5">
        <f t="shared" si="2"/>
        <v>130.90598450000016</v>
      </c>
      <c r="I24" s="6"/>
      <c r="J24" s="28">
        <v>1775.9244999999999</v>
      </c>
      <c r="K24" s="11">
        <f t="shared" si="3"/>
        <v>3.5755000000001473</v>
      </c>
      <c r="L24" s="7">
        <v>1648.5940154999998</v>
      </c>
      <c r="M24" s="11"/>
    </row>
    <row r="25" spans="1:13" ht="24.95" customHeight="1" x14ac:dyDescent="0.25">
      <c r="A25" s="33" t="s">
        <v>29</v>
      </c>
      <c r="B25" s="3">
        <v>502</v>
      </c>
      <c r="C25" s="13">
        <v>5</v>
      </c>
      <c r="D25" s="4">
        <v>90.41</v>
      </c>
      <c r="E25" s="4">
        <v>3974.1</v>
      </c>
      <c r="F25" s="5">
        <v>3899.685219</v>
      </c>
      <c r="G25" s="5">
        <f t="shared" si="1"/>
        <v>93.346518252871718</v>
      </c>
      <c r="H25" s="5">
        <f t="shared" si="2"/>
        <v>74.414780999999948</v>
      </c>
      <c r="I25" s="6"/>
      <c r="J25" s="28">
        <v>3977.5044999999996</v>
      </c>
      <c r="K25" s="11">
        <f t="shared" si="3"/>
        <v>-3.4044999999996435</v>
      </c>
      <c r="L25" s="7">
        <v>3899.685219</v>
      </c>
      <c r="M25" s="11"/>
    </row>
    <row r="26" spans="1:13" ht="24.95" customHeight="1" x14ac:dyDescent="0.25">
      <c r="A26" s="27" t="s">
        <v>30</v>
      </c>
      <c r="B26" s="3">
        <v>125</v>
      </c>
      <c r="C26" s="13">
        <v>5</v>
      </c>
      <c r="D26" s="14">
        <v>88.71</v>
      </c>
      <c r="E26" s="4">
        <v>806.34</v>
      </c>
      <c r="F26" s="5">
        <v>701.80974200000014</v>
      </c>
      <c r="G26" s="5">
        <f t="shared" si="1"/>
        <v>67.465488296082682</v>
      </c>
      <c r="H26" s="5">
        <f t="shared" si="2"/>
        <v>104.53025799999989</v>
      </c>
      <c r="I26" s="6"/>
      <c r="J26" s="28">
        <v>806.33699999999999</v>
      </c>
      <c r="K26" s="11">
        <f t="shared" si="3"/>
        <v>3.0000000000427463E-3</v>
      </c>
      <c r="L26" s="7">
        <v>701.80974200000014</v>
      </c>
      <c r="M26" s="11"/>
    </row>
    <row r="27" spans="1:13" ht="24.95" customHeight="1" x14ac:dyDescent="0.25">
      <c r="A27" s="15" t="s">
        <v>31</v>
      </c>
      <c r="B27" s="3">
        <v>625</v>
      </c>
      <c r="C27" s="13">
        <v>5.25</v>
      </c>
      <c r="D27" s="10">
        <v>90</v>
      </c>
      <c r="E27" s="4">
        <v>3557.0790000000002</v>
      </c>
      <c r="F27" s="5">
        <v>3359.9235710000003</v>
      </c>
      <c r="G27" s="5">
        <f t="shared" si="1"/>
        <v>64.768830659871568</v>
      </c>
      <c r="H27" s="5">
        <f t="shared" si="2"/>
        <v>197.15542899999991</v>
      </c>
      <c r="I27" s="6"/>
      <c r="J27" s="28">
        <v>3557.038</v>
      </c>
      <c r="K27" s="11">
        <f t="shared" si="3"/>
        <v>4.1000000000167347E-2</v>
      </c>
      <c r="L27" s="7">
        <v>3359.9235710000003</v>
      </c>
      <c r="M27" s="11"/>
    </row>
    <row r="28" spans="1:13" ht="24.95" customHeight="1" x14ac:dyDescent="0.25">
      <c r="A28" s="27" t="s">
        <v>32</v>
      </c>
      <c r="B28" s="3">
        <v>316.20999999999998</v>
      </c>
      <c r="C28" s="3">
        <v>6.68</v>
      </c>
      <c r="D28" s="34">
        <v>87.929000000000002</v>
      </c>
      <c r="E28" s="4">
        <v>2056.0700000000002</v>
      </c>
      <c r="F28" s="5">
        <v>1300.2512709999999</v>
      </c>
      <c r="G28" s="5">
        <f t="shared" si="1"/>
        <v>50.300563518948174</v>
      </c>
      <c r="H28" s="5">
        <f t="shared" si="2"/>
        <v>755.8187290000003</v>
      </c>
      <c r="I28" s="6"/>
      <c r="J28" s="35"/>
      <c r="K28" s="11"/>
      <c r="M28" s="11"/>
    </row>
    <row r="29" spans="1:13" ht="24.95" customHeight="1" x14ac:dyDescent="0.25">
      <c r="A29" s="27" t="s">
        <v>33</v>
      </c>
      <c r="B29" s="3">
        <v>79.16</v>
      </c>
      <c r="C29" s="3">
        <v>5.75</v>
      </c>
      <c r="D29" s="34">
        <v>95.948999999999998</v>
      </c>
      <c r="E29" s="4">
        <v>571.12485920626511</v>
      </c>
      <c r="F29" s="5">
        <v>389.27148899999997</v>
      </c>
      <c r="G29" s="5">
        <f t="shared" si="1"/>
        <v>59.560912913229615</v>
      </c>
      <c r="H29" s="5">
        <f t="shared" si="2"/>
        <v>181.85337020626514</v>
      </c>
      <c r="I29" s="6"/>
      <c r="J29" s="35"/>
      <c r="K29" s="11"/>
      <c r="M29" s="11"/>
    </row>
    <row r="30" spans="1:13" ht="24.95" customHeight="1" x14ac:dyDescent="0.25">
      <c r="A30" s="27" t="s">
        <v>34</v>
      </c>
      <c r="B30" s="3">
        <v>191.38</v>
      </c>
      <c r="C30" s="3">
        <v>6.75</v>
      </c>
      <c r="D30" s="34">
        <v>89.119</v>
      </c>
      <c r="E30" s="4">
        <v>1329.517182283992</v>
      </c>
      <c r="F30" s="5">
        <v>1245.824042</v>
      </c>
      <c r="G30" s="5">
        <f t="shared" si="1"/>
        <v>79.690620932537726</v>
      </c>
      <c r="H30" s="5">
        <f t="shared" si="2"/>
        <v>83.693140283992079</v>
      </c>
      <c r="I30" s="6"/>
      <c r="J30" s="35"/>
      <c r="K30" s="11"/>
      <c r="M30" s="11"/>
    </row>
    <row r="31" spans="1:13" ht="24.95" customHeight="1" x14ac:dyDescent="0.25">
      <c r="A31" s="27" t="s">
        <v>35</v>
      </c>
      <c r="B31" s="3">
        <v>461.1</v>
      </c>
      <c r="C31" s="3">
        <v>6.25</v>
      </c>
      <c r="D31" s="34">
        <v>88.168999999999997</v>
      </c>
      <c r="E31" s="4">
        <v>3343.1600749346999</v>
      </c>
      <c r="F31" s="5">
        <v>2711.9895899999997</v>
      </c>
      <c r="G31" s="5">
        <f t="shared" si="1"/>
        <v>71.617229000731811</v>
      </c>
      <c r="H31" s="5">
        <f t="shared" si="2"/>
        <v>631.1704849347002</v>
      </c>
      <c r="I31" s="6"/>
      <c r="J31" s="35"/>
      <c r="K31" s="11"/>
      <c r="M31" s="11"/>
    </row>
    <row r="32" spans="1:13" ht="24.95" customHeight="1" x14ac:dyDescent="0.25">
      <c r="A32" s="27" t="s">
        <v>36</v>
      </c>
      <c r="B32" s="3">
        <v>222.99</v>
      </c>
      <c r="C32" s="3">
        <v>6.25</v>
      </c>
      <c r="D32" s="34">
        <v>91.174000000000007</v>
      </c>
      <c r="E32" s="4">
        <v>1618.8159724028644</v>
      </c>
      <c r="F32" s="5">
        <v>1186.314766</v>
      </c>
      <c r="G32" s="5">
        <f t="shared" si="1"/>
        <v>64.77973483805232</v>
      </c>
      <c r="H32" s="5">
        <f t="shared" si="2"/>
        <v>432.50120640286445</v>
      </c>
      <c r="I32" s="6"/>
      <c r="J32" s="35"/>
      <c r="K32" s="11"/>
      <c r="M32" s="11"/>
    </row>
    <row r="33" spans="1:13" ht="24.95" customHeight="1" x14ac:dyDescent="0.25">
      <c r="A33" s="27" t="s">
        <v>37</v>
      </c>
      <c r="B33" s="3">
        <v>257.82</v>
      </c>
      <c r="C33" s="3">
        <v>6.75</v>
      </c>
      <c r="D33" s="34">
        <v>92.703999999999994</v>
      </c>
      <c r="E33" s="4">
        <v>1686.6758450774619</v>
      </c>
      <c r="F33" s="5">
        <v>574.57539899999995</v>
      </c>
      <c r="G33" s="5">
        <f t="shared" si="1"/>
        <v>27.282079906779838</v>
      </c>
      <c r="H33" s="5">
        <f t="shared" si="2"/>
        <v>1112.100446077462</v>
      </c>
      <c r="I33" s="6"/>
      <c r="J33" s="35"/>
      <c r="K33" s="11"/>
      <c r="M33" s="11"/>
    </row>
    <row r="34" spans="1:13" ht="24.95" customHeight="1" x14ac:dyDescent="0.25">
      <c r="A34" s="27" t="s">
        <v>38</v>
      </c>
      <c r="B34" s="3">
        <v>98.81</v>
      </c>
      <c r="C34" s="3">
        <v>5.75</v>
      </c>
      <c r="D34" s="34">
        <v>88.524000000000001</v>
      </c>
      <c r="E34" s="4">
        <v>669.9382571651339</v>
      </c>
      <c r="F34" s="5">
        <v>403.63629800000007</v>
      </c>
      <c r="G34" s="5">
        <f t="shared" si="1"/>
        <v>49.47705597730932</v>
      </c>
      <c r="H34" s="5">
        <f t="shared" si="2"/>
        <v>266.30195916513384</v>
      </c>
      <c r="I34" s="6"/>
      <c r="J34" s="35"/>
      <c r="K34" s="11"/>
      <c r="M34" s="11"/>
    </row>
    <row r="35" spans="1:13" ht="24.95" customHeight="1" x14ac:dyDescent="0.25">
      <c r="A35" s="27" t="s">
        <v>39</v>
      </c>
      <c r="B35" s="3">
        <v>53.53</v>
      </c>
      <c r="C35" s="3">
        <v>10</v>
      </c>
      <c r="D35" s="34">
        <v>52.893000000000001</v>
      </c>
      <c r="E35" s="4">
        <v>190.08265710077916</v>
      </c>
      <c r="F35" s="5">
        <v>149.32128500000002</v>
      </c>
      <c r="G35" s="5">
        <f t="shared" si="1"/>
        <v>35.381631878187392</v>
      </c>
      <c r="H35" s="5">
        <f t="shared" si="2"/>
        <v>40.761372100779141</v>
      </c>
      <c r="I35" s="6"/>
      <c r="J35" s="35"/>
      <c r="K35" s="11"/>
      <c r="M35" s="11"/>
    </row>
    <row r="36" spans="1:13" ht="24.95" customHeight="1" x14ac:dyDescent="0.25">
      <c r="A36" s="27" t="s">
        <v>40</v>
      </c>
      <c r="B36" s="3">
        <v>94.57</v>
      </c>
      <c r="C36" s="3">
        <v>10</v>
      </c>
      <c r="D36" s="34">
        <v>49.231000000000002</v>
      </c>
      <c r="E36" s="4">
        <v>324.53680377787742</v>
      </c>
      <c r="F36" s="5">
        <v>244.716137</v>
      </c>
      <c r="G36" s="5">
        <f t="shared" si="1"/>
        <v>32.821815795031981</v>
      </c>
      <c r="H36" s="5">
        <f t="shared" si="2"/>
        <v>79.82066677787742</v>
      </c>
      <c r="I36" s="6"/>
      <c r="J36" s="35"/>
      <c r="K36" s="11"/>
      <c r="M36" s="11"/>
    </row>
    <row r="37" spans="1:13" ht="24.95" customHeight="1" x14ac:dyDescent="0.25">
      <c r="A37" s="27" t="s">
        <v>41</v>
      </c>
      <c r="B37" s="3">
        <v>9.17</v>
      </c>
      <c r="C37" s="3">
        <v>9</v>
      </c>
      <c r="D37" s="34">
        <v>63.725999999999999</v>
      </c>
      <c r="E37" s="4">
        <v>28.78216097309279</v>
      </c>
      <c r="F37" s="5">
        <v>22.932939000000001</v>
      </c>
      <c r="G37" s="5">
        <f t="shared" si="1"/>
        <v>31.372193259900349</v>
      </c>
      <c r="H37" s="5">
        <f t="shared" si="2"/>
        <v>5.8492219730927886</v>
      </c>
      <c r="I37" s="6"/>
      <c r="J37" s="36"/>
      <c r="K37" s="11"/>
      <c r="M37" s="11"/>
    </row>
    <row r="38" spans="1:13" ht="24.95" customHeight="1" x14ac:dyDescent="0.25">
      <c r="A38" s="27" t="s">
        <v>42</v>
      </c>
      <c r="B38" s="3">
        <v>10.91</v>
      </c>
      <c r="C38" s="3">
        <v>12.5</v>
      </c>
      <c r="D38" s="34">
        <v>45.856999999999999</v>
      </c>
      <c r="E38" s="4">
        <v>23.919160235250001</v>
      </c>
      <c r="F38" s="5">
        <v>22.383294999999997</v>
      </c>
      <c r="G38" s="5">
        <f t="shared" si="1"/>
        <v>26.76622403666839</v>
      </c>
      <c r="H38" s="5">
        <f t="shared" si="2"/>
        <v>1.5358652352500037</v>
      </c>
      <c r="I38" s="6"/>
      <c r="J38" s="36"/>
      <c r="K38" s="11"/>
      <c r="M38" s="11"/>
    </row>
    <row r="39" spans="1:13" ht="24.95" customHeight="1" x14ac:dyDescent="0.25">
      <c r="A39" s="27" t="s">
        <v>43</v>
      </c>
      <c r="B39" s="3">
        <v>53.48</v>
      </c>
      <c r="C39" s="3">
        <v>5.75</v>
      </c>
      <c r="D39" s="34">
        <v>69.912999999999997</v>
      </c>
      <c r="E39" s="4">
        <v>305.8125874666199</v>
      </c>
      <c r="F39" s="5">
        <v>269.28478000000001</v>
      </c>
      <c r="G39" s="5">
        <f t="shared" si="1"/>
        <v>60.986673298623181</v>
      </c>
      <c r="H39" s="5">
        <f t="shared" si="2"/>
        <v>36.52780746661989</v>
      </c>
      <c r="I39" s="6"/>
      <c r="J39" s="36"/>
      <c r="K39" s="11"/>
      <c r="M39" s="11"/>
    </row>
    <row r="40" spans="1:13" ht="24.95" customHeight="1" x14ac:dyDescent="0.25">
      <c r="A40" s="27" t="s">
        <v>44</v>
      </c>
      <c r="B40" s="3">
        <v>134.63999999999999</v>
      </c>
      <c r="C40" s="3">
        <v>5.25</v>
      </c>
      <c r="D40" s="34">
        <v>89.787999999999997</v>
      </c>
      <c r="E40" s="4">
        <v>946.24313626235994</v>
      </c>
      <c r="F40" s="5">
        <v>449.75541299999998</v>
      </c>
      <c r="G40" s="5">
        <f t="shared" si="1"/>
        <v>40.245652335310012</v>
      </c>
      <c r="H40" s="5">
        <f t="shared" si="2"/>
        <v>496.48772326235996</v>
      </c>
      <c r="I40" s="6"/>
      <c r="J40" s="36"/>
      <c r="K40" s="11"/>
      <c r="M40" s="11"/>
    </row>
    <row r="41" spans="1:13" ht="24.95" customHeight="1" x14ac:dyDescent="0.25">
      <c r="A41" s="30" t="s">
        <v>45</v>
      </c>
      <c r="B41" s="3">
        <v>37.880000000000003</v>
      </c>
      <c r="C41" s="3">
        <v>6.75</v>
      </c>
      <c r="D41" s="34">
        <v>91.245000000000005</v>
      </c>
      <c r="E41" s="4">
        <v>116.51358588407997</v>
      </c>
      <c r="F41" s="5">
        <v>103.817761</v>
      </c>
      <c r="G41" s="5">
        <f t="shared" si="1"/>
        <v>33.551252805978734</v>
      </c>
      <c r="H41" s="5">
        <f t="shared" si="2"/>
        <v>12.695824884079968</v>
      </c>
      <c r="I41" s="18"/>
      <c r="J41" s="35"/>
      <c r="K41" s="11"/>
      <c r="M41" s="11"/>
    </row>
    <row r="42" spans="1:13" x14ac:dyDescent="0.25">
      <c r="A42" s="19"/>
      <c r="B42" s="19"/>
      <c r="C42" s="19"/>
      <c r="D42" s="19"/>
      <c r="E42" s="19">
        <v>80928</v>
      </c>
      <c r="F42" s="20"/>
      <c r="G42" s="20"/>
      <c r="H42" s="20"/>
      <c r="I42" s="21"/>
      <c r="J42" s="35"/>
      <c r="K42" s="35"/>
    </row>
    <row r="43" spans="1:13" x14ac:dyDescent="0.25">
      <c r="A43" s="37"/>
      <c r="B43" s="37"/>
      <c r="C43" s="37"/>
      <c r="D43" s="37"/>
      <c r="E43" s="38"/>
      <c r="F43" s="37"/>
      <c r="G43" s="37"/>
      <c r="H43" s="37"/>
      <c r="I43" s="37"/>
      <c r="J43" s="35"/>
      <c r="K43" s="35"/>
    </row>
    <row r="44" spans="1:13" x14ac:dyDescent="0.25">
      <c r="A44" s="19"/>
      <c r="B44" s="19"/>
      <c r="C44" s="19"/>
      <c r="D44" s="19"/>
      <c r="E44" s="19"/>
      <c r="F44" s="20"/>
      <c r="G44" s="22"/>
      <c r="H44" s="20"/>
      <c r="I44" s="20"/>
      <c r="J44" s="35"/>
      <c r="K44" s="35"/>
    </row>
    <row r="45" spans="1:13" x14ac:dyDescent="0.25">
      <c r="G45" s="23"/>
      <c r="J45" s="35"/>
      <c r="K45" s="35"/>
    </row>
    <row r="47" spans="1:13" x14ac:dyDescent="0.25">
      <c r="F47" s="39"/>
    </row>
  </sheetData>
  <mergeCells count="7">
    <mergeCell ref="D19:E19"/>
    <mergeCell ref="D20:E20"/>
    <mergeCell ref="A1:I1"/>
    <mergeCell ref="A2:A3"/>
    <mergeCell ref="B2:B3"/>
    <mergeCell ref="C2:C3"/>
    <mergeCell ref="D2:I2"/>
  </mergeCells>
  <printOptions horizontalCentered="1"/>
  <pageMargins left="0.19685039370078741" right="0.19685039370078741" top="0.39370078740157483" bottom="0.39370078740157483" header="0" footer="0"/>
  <pageSetup paperSize="9" scale="9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9"/>
  <sheetViews>
    <sheetView workbookViewId="0">
      <selection activeCell="E26" sqref="E26"/>
    </sheetView>
  </sheetViews>
  <sheetFormatPr defaultRowHeight="15" x14ac:dyDescent="0.25"/>
  <cols>
    <col min="2" max="2" width="41.140625" customWidth="1"/>
    <col min="3" max="3" width="24.42578125" customWidth="1"/>
  </cols>
  <sheetData>
    <row r="2" spans="2:3" x14ac:dyDescent="0.25">
      <c r="B2" s="16" t="s">
        <v>46</v>
      </c>
      <c r="C2" s="24">
        <v>316.20999999999998</v>
      </c>
    </row>
    <row r="3" spans="2:3" x14ac:dyDescent="0.25">
      <c r="B3" s="16" t="s">
        <v>47</v>
      </c>
      <c r="C3" s="24">
        <v>79.16</v>
      </c>
    </row>
    <row r="4" spans="2:3" x14ac:dyDescent="0.25">
      <c r="B4" s="16" t="s">
        <v>48</v>
      </c>
      <c r="C4" s="24">
        <v>191.38</v>
      </c>
    </row>
    <row r="5" spans="2:3" x14ac:dyDescent="0.25">
      <c r="B5" s="16" t="s">
        <v>49</v>
      </c>
      <c r="C5" s="25">
        <v>461.1</v>
      </c>
    </row>
    <row r="6" spans="2:3" x14ac:dyDescent="0.25">
      <c r="B6" s="16" t="s">
        <v>50</v>
      </c>
      <c r="C6" s="24">
        <v>222.99</v>
      </c>
    </row>
    <row r="7" spans="2:3" x14ac:dyDescent="0.25">
      <c r="B7" s="16" t="s">
        <v>51</v>
      </c>
      <c r="C7" s="24">
        <v>53.53</v>
      </c>
    </row>
    <row r="8" spans="2:3" x14ac:dyDescent="0.25">
      <c r="B8" s="16" t="s">
        <v>52</v>
      </c>
      <c r="C8" s="24">
        <v>94.57</v>
      </c>
    </row>
    <row r="9" spans="2:3" x14ac:dyDescent="0.25">
      <c r="B9" s="16" t="s">
        <v>53</v>
      </c>
      <c r="C9" s="26">
        <v>98.81</v>
      </c>
    </row>
    <row r="10" spans="2:3" x14ac:dyDescent="0.25">
      <c r="B10" s="16" t="s">
        <v>54</v>
      </c>
      <c r="C10" s="26">
        <v>134.63999999999999</v>
      </c>
    </row>
    <row r="11" spans="2:3" x14ac:dyDescent="0.25">
      <c r="B11" s="17" t="s">
        <v>55</v>
      </c>
      <c r="C11" s="24">
        <v>20.14</v>
      </c>
    </row>
    <row r="12" spans="2:3" x14ac:dyDescent="0.25">
      <c r="B12" s="17" t="s">
        <v>56</v>
      </c>
      <c r="C12" s="24">
        <v>62.63</v>
      </c>
    </row>
    <row r="13" spans="2:3" x14ac:dyDescent="0.25">
      <c r="B13" s="17" t="s">
        <v>57</v>
      </c>
      <c r="C13" s="24">
        <v>66.319999999999993</v>
      </c>
    </row>
    <row r="14" spans="2:3" x14ac:dyDescent="0.25">
      <c r="B14" s="17" t="s">
        <v>58</v>
      </c>
      <c r="C14" s="24">
        <v>0</v>
      </c>
    </row>
    <row r="15" spans="2:3" x14ac:dyDescent="0.25">
      <c r="B15" s="16" t="s">
        <v>59</v>
      </c>
      <c r="C15" s="26">
        <v>257.82</v>
      </c>
    </row>
    <row r="16" spans="2:3" ht="28.5" x14ac:dyDescent="0.25">
      <c r="B16" s="16" t="s">
        <v>60</v>
      </c>
      <c r="C16" s="26">
        <v>53.48</v>
      </c>
    </row>
    <row r="17" spans="2:3" x14ac:dyDescent="0.25">
      <c r="B17" s="16" t="s">
        <v>61</v>
      </c>
      <c r="C17" s="24">
        <v>9.17</v>
      </c>
    </row>
    <row r="18" spans="2:3" x14ac:dyDescent="0.25">
      <c r="B18" s="16" t="s">
        <v>62</v>
      </c>
      <c r="C18" s="24">
        <v>10.91</v>
      </c>
    </row>
    <row r="19" spans="2:3" x14ac:dyDescent="0.25">
      <c r="B19" s="16" t="s">
        <v>63</v>
      </c>
      <c r="C19" s="24">
        <v>37.880000000000003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FY25-26</vt:lpstr>
      <vt:lpstr>Sheet1</vt:lpstr>
      <vt:lpstr>'FY25-26'!Print_Area</vt:lpstr>
      <vt:lpstr>'FY25-26'!Print_Titles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2026-07-07T21:26:10Z</cp:lastPrinted>
  <dcterms:created xsi:type="dcterms:W3CDTF">2026-06-12T06:05:09Z</dcterms:created>
  <dcterms:modified xsi:type="dcterms:W3CDTF">2026-07-07T21:26:25Z</dcterms:modified>
</cp:coreProperties>
</file>