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 defaultThemeVersion="124226"/>
  <xr:revisionPtr revIDLastSave="0" documentId="13_ncr:1_{5F78EDB2-BF42-4E91-91D5-491C527D70B4}" xr6:coauthVersionLast="47" xr6:coauthVersionMax="47" xr10:uidLastSave="{00000000-0000-0000-0000-000000000000}"/>
  <bookViews>
    <workbookView xWindow="-120" yWindow="-120" windowWidth="21840" windowHeight="13140" tabRatio="850" firstSheet="1" activeTab="1" xr2:uid="{00000000-000D-0000-FFFF-FFFF00000000}"/>
  </bookViews>
  <sheets>
    <sheet name="2025-26 With Postfacto" sheetId="3" state="hidden" r:id="rId1"/>
    <sheet name="APERC Data Apr' 25" sheetId="10" r:id="rId2"/>
    <sheet name="Sheet1" sheetId="6" r:id="rId3"/>
  </sheets>
  <definedNames>
    <definedName name="_xlnm.Print_Area" localSheetId="0">'2025-26 With Postfacto'!$D$1:$S$3</definedName>
    <definedName name="_xlnm.Print_Area" localSheetId="1">'APERC Data Apr'' 25'!$D$1:$U$77</definedName>
    <definedName name="_xlnm.Print_Titles" localSheetId="1">'APERC Data Apr'' 25'!$3:$5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10" l="1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F58" i="10" l="1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F47" i="10" l="1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T40" i="10" l="1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S40" i="10"/>
  <c r="F35" i="10" l="1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T8" i="3" l="1"/>
  <c r="T69" i="10" l="1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T66" i="10"/>
  <c r="S66" i="10"/>
  <c r="R66" i="10"/>
  <c r="Q66" i="10"/>
  <c r="P66" i="10"/>
  <c r="O66" i="10"/>
  <c r="N66" i="10"/>
  <c r="M66" i="10"/>
  <c r="L66" i="10"/>
  <c r="K66" i="10"/>
  <c r="J66" i="10"/>
  <c r="I66" i="10"/>
  <c r="H66" i="10"/>
  <c r="G66" i="10"/>
  <c r="F66" i="10"/>
  <c r="T65" i="10"/>
  <c r="S65" i="10"/>
  <c r="R65" i="10"/>
  <c r="Q65" i="10"/>
  <c r="P65" i="10"/>
  <c r="P70" i="10" s="1"/>
  <c r="O65" i="10"/>
  <c r="N65" i="10"/>
  <c r="M65" i="10"/>
  <c r="L65" i="10"/>
  <c r="L70" i="10" s="1"/>
  <c r="K65" i="10"/>
  <c r="J65" i="10"/>
  <c r="I65" i="10"/>
  <c r="H65" i="10"/>
  <c r="H70" i="10" s="1"/>
  <c r="G65" i="10"/>
  <c r="F65" i="10"/>
  <c r="T63" i="10"/>
  <c r="S63" i="10"/>
  <c r="R63" i="10"/>
  <c r="Q63" i="10"/>
  <c r="P63" i="10"/>
  <c r="O63" i="10"/>
  <c r="N63" i="10"/>
  <c r="M63" i="10"/>
  <c r="L63" i="10"/>
  <c r="K63" i="10"/>
  <c r="J63" i="10"/>
  <c r="I63" i="10"/>
  <c r="H63" i="10"/>
  <c r="G63" i="10"/>
  <c r="F63" i="10"/>
  <c r="T62" i="10"/>
  <c r="S62" i="10"/>
  <c r="R62" i="10"/>
  <c r="Q62" i="10"/>
  <c r="P62" i="10"/>
  <c r="O62" i="10"/>
  <c r="N62" i="10"/>
  <c r="M62" i="10"/>
  <c r="L62" i="10"/>
  <c r="K62" i="10"/>
  <c r="J62" i="10"/>
  <c r="I62" i="10"/>
  <c r="H62" i="10"/>
  <c r="G62" i="10"/>
  <c r="F62" i="10"/>
  <c r="T61" i="10"/>
  <c r="S61" i="10"/>
  <c r="R61" i="10"/>
  <c r="Q61" i="10"/>
  <c r="P61" i="10"/>
  <c r="O61" i="10"/>
  <c r="N61" i="10"/>
  <c r="M61" i="10"/>
  <c r="L61" i="10"/>
  <c r="K61" i="10"/>
  <c r="J61" i="10"/>
  <c r="I61" i="10"/>
  <c r="H61" i="10"/>
  <c r="G61" i="10"/>
  <c r="F61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T57" i="10"/>
  <c r="S57" i="10"/>
  <c r="R57" i="10"/>
  <c r="Q57" i="10"/>
  <c r="P57" i="10"/>
  <c r="O57" i="10"/>
  <c r="N57" i="10"/>
  <c r="M57" i="10"/>
  <c r="L57" i="10"/>
  <c r="K57" i="10"/>
  <c r="J57" i="10"/>
  <c r="I57" i="10"/>
  <c r="H57" i="10"/>
  <c r="G57" i="10"/>
  <c r="F57" i="10"/>
  <c r="T56" i="10"/>
  <c r="S56" i="10"/>
  <c r="R56" i="10"/>
  <c r="Q56" i="10"/>
  <c r="P56" i="10"/>
  <c r="O56" i="10"/>
  <c r="N56" i="10"/>
  <c r="M56" i="10"/>
  <c r="L56" i="10"/>
  <c r="K56" i="10"/>
  <c r="J56" i="10"/>
  <c r="I56" i="10"/>
  <c r="H56" i="10"/>
  <c r="G56" i="10"/>
  <c r="F56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T54" i="10"/>
  <c r="S54" i="10"/>
  <c r="R54" i="10"/>
  <c r="Q54" i="10"/>
  <c r="P54" i="10"/>
  <c r="O54" i="10"/>
  <c r="N54" i="10"/>
  <c r="M54" i="10"/>
  <c r="L54" i="10"/>
  <c r="K54" i="10"/>
  <c r="J54" i="10"/>
  <c r="I54" i="10"/>
  <c r="H54" i="10"/>
  <c r="G54" i="10"/>
  <c r="F54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T49" i="10"/>
  <c r="T53" i="10" s="1"/>
  <c r="S49" i="10"/>
  <c r="R49" i="10"/>
  <c r="R53" i="10" s="1"/>
  <c r="Q49" i="10"/>
  <c r="P49" i="10"/>
  <c r="P53" i="10" s="1"/>
  <c r="O49" i="10"/>
  <c r="N49" i="10"/>
  <c r="N53" i="10" s="1"/>
  <c r="M49" i="10"/>
  <c r="L49" i="10"/>
  <c r="L53" i="10" s="1"/>
  <c r="K49" i="10"/>
  <c r="J49" i="10"/>
  <c r="J53" i="10" s="1"/>
  <c r="I49" i="10"/>
  <c r="H49" i="10"/>
  <c r="H53" i="10" s="1"/>
  <c r="G49" i="10"/>
  <c r="F49" i="10"/>
  <c r="F53" i="10" s="1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T44" i="10"/>
  <c r="S44" i="10"/>
  <c r="S48" i="10" s="1"/>
  <c r="R44" i="10"/>
  <c r="Q44" i="10"/>
  <c r="Q48" i="10" s="1"/>
  <c r="P44" i="10"/>
  <c r="O44" i="10"/>
  <c r="O48" i="10" s="1"/>
  <c r="N44" i="10"/>
  <c r="M44" i="10"/>
  <c r="M48" i="10" s="1"/>
  <c r="L44" i="10"/>
  <c r="K44" i="10"/>
  <c r="K48" i="10" s="1"/>
  <c r="J44" i="10"/>
  <c r="I44" i="10"/>
  <c r="I48" i="10" s="1"/>
  <c r="H44" i="10"/>
  <c r="G44" i="10"/>
  <c r="G48" i="10" s="1"/>
  <c r="F44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T33" i="10"/>
  <c r="T37" i="10" s="1"/>
  <c r="S33" i="10"/>
  <c r="R33" i="10"/>
  <c r="R37" i="10" s="1"/>
  <c r="Q33" i="10"/>
  <c r="P33" i="10"/>
  <c r="P37" i="10" s="1"/>
  <c r="O33" i="10"/>
  <c r="N33" i="10"/>
  <c r="N37" i="10" s="1"/>
  <c r="M33" i="10"/>
  <c r="L33" i="10"/>
  <c r="L37" i="10" s="1"/>
  <c r="K33" i="10"/>
  <c r="J33" i="10"/>
  <c r="J37" i="10" s="1"/>
  <c r="I33" i="10"/>
  <c r="H33" i="10"/>
  <c r="H37" i="10" s="1"/>
  <c r="G33" i="10"/>
  <c r="F33" i="10"/>
  <c r="F37" i="10" s="1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T28" i="10"/>
  <c r="S28" i="10"/>
  <c r="S32" i="10" s="1"/>
  <c r="R28" i="10"/>
  <c r="Q28" i="10"/>
  <c r="Q32" i="10" s="1"/>
  <c r="P28" i="10"/>
  <c r="O28" i="10"/>
  <c r="O32" i="10" s="1"/>
  <c r="N28" i="10"/>
  <c r="M28" i="10"/>
  <c r="M32" i="10" s="1"/>
  <c r="L28" i="10"/>
  <c r="K28" i="10"/>
  <c r="K32" i="10" s="1"/>
  <c r="J28" i="10"/>
  <c r="I28" i="10"/>
  <c r="I32" i="10" s="1"/>
  <c r="H28" i="10"/>
  <c r="G28" i="10"/>
  <c r="G32" i="10" s="1"/>
  <c r="F28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T17" i="10"/>
  <c r="T21" i="10" s="1"/>
  <c r="S17" i="10"/>
  <c r="R17" i="10"/>
  <c r="R21" i="10" s="1"/>
  <c r="Q17" i="10"/>
  <c r="P17" i="10"/>
  <c r="P21" i="10" s="1"/>
  <c r="O17" i="10"/>
  <c r="N17" i="10"/>
  <c r="N21" i="10" s="1"/>
  <c r="M17" i="10"/>
  <c r="L17" i="10"/>
  <c r="L21" i="10" s="1"/>
  <c r="K17" i="10"/>
  <c r="J17" i="10"/>
  <c r="J21" i="10" s="1"/>
  <c r="I17" i="10"/>
  <c r="H17" i="10"/>
  <c r="H21" i="10" s="1"/>
  <c r="G17" i="10"/>
  <c r="F17" i="10"/>
  <c r="F21" i="10" s="1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T70" i="10" l="1"/>
  <c r="F70" i="10"/>
  <c r="J70" i="10"/>
  <c r="N70" i="10"/>
  <c r="R70" i="10"/>
  <c r="G70" i="10"/>
  <c r="K70" i="10"/>
  <c r="O70" i="10"/>
  <c r="S70" i="10"/>
  <c r="I70" i="10"/>
  <c r="M70" i="10"/>
  <c r="Q70" i="10"/>
  <c r="L64" i="10"/>
  <c r="P64" i="10"/>
  <c r="T64" i="10"/>
  <c r="H64" i="10"/>
  <c r="F64" i="10"/>
  <c r="R64" i="10"/>
  <c r="J64" i="10"/>
  <c r="N64" i="10"/>
  <c r="G21" i="10"/>
  <c r="K21" i="10"/>
  <c r="O21" i="10"/>
  <c r="H32" i="10"/>
  <c r="L32" i="10"/>
  <c r="P32" i="10"/>
  <c r="T32" i="10"/>
  <c r="G37" i="10"/>
  <c r="K37" i="10"/>
  <c r="O37" i="10"/>
  <c r="S37" i="10"/>
  <c r="F43" i="10"/>
  <c r="J43" i="10"/>
  <c r="N43" i="10"/>
  <c r="R43" i="10"/>
  <c r="F48" i="10"/>
  <c r="J48" i="10"/>
  <c r="N48" i="10"/>
  <c r="R48" i="10"/>
  <c r="I53" i="10"/>
  <c r="M53" i="10"/>
  <c r="Q53" i="10"/>
  <c r="I59" i="10"/>
  <c r="M59" i="10"/>
  <c r="Q59" i="10"/>
  <c r="I64" i="10"/>
  <c r="M64" i="10"/>
  <c r="Q64" i="10"/>
  <c r="I21" i="10"/>
  <c r="M21" i="10"/>
  <c r="Q21" i="10"/>
  <c r="F32" i="10"/>
  <c r="J32" i="10"/>
  <c r="N32" i="10"/>
  <c r="R32" i="10"/>
  <c r="I37" i="10"/>
  <c r="M37" i="10"/>
  <c r="Q37" i="10"/>
  <c r="H43" i="10"/>
  <c r="L43" i="10"/>
  <c r="P43" i="10"/>
  <c r="T43" i="10"/>
  <c r="H48" i="10"/>
  <c r="L48" i="10"/>
  <c r="P48" i="10"/>
  <c r="T48" i="10"/>
  <c r="G53" i="10"/>
  <c r="K53" i="10"/>
  <c r="O53" i="10"/>
  <c r="S53" i="10"/>
  <c r="G59" i="10"/>
  <c r="K59" i="10"/>
  <c r="O59" i="10"/>
  <c r="S59" i="10"/>
  <c r="G64" i="10"/>
  <c r="K64" i="10"/>
  <c r="O64" i="10"/>
  <c r="S64" i="10"/>
  <c r="F59" i="10"/>
  <c r="H59" i="10"/>
  <c r="J59" i="10"/>
  <c r="L59" i="10"/>
  <c r="N59" i="10"/>
  <c r="P59" i="10"/>
  <c r="R59" i="10"/>
  <c r="T59" i="10"/>
  <c r="G43" i="10"/>
  <c r="I43" i="10"/>
  <c r="K43" i="10"/>
  <c r="M43" i="10"/>
  <c r="O43" i="10"/>
  <c r="Q43" i="10"/>
  <c r="S43" i="10"/>
  <c r="S21" i="10"/>
  <c r="U27" i="10"/>
  <c r="U59" i="10"/>
  <c r="U70" i="10"/>
  <c r="U16" i="10"/>
  <c r="U64" i="10"/>
  <c r="U53" i="10"/>
  <c r="U48" i="10"/>
  <c r="U37" i="10"/>
  <c r="U32" i="10"/>
  <c r="U21" i="10"/>
  <c r="U10" i="10"/>
  <c r="D38" i="10"/>
  <c r="E38" i="10" s="1"/>
  <c r="D39" i="10" s="1"/>
  <c r="E39" i="10" s="1"/>
  <c r="D40" i="10" s="1"/>
  <c r="E40" i="10" s="1"/>
  <c r="D41" i="10" s="1"/>
  <c r="E41" i="10" s="1"/>
  <c r="D42" i="10" s="1"/>
  <c r="E42" i="10" s="1"/>
  <c r="D44" i="10" s="1"/>
  <c r="E44" i="10" s="1"/>
  <c r="D45" i="10" s="1"/>
  <c r="E45" i="10" s="1"/>
  <c r="D46" i="10" s="1"/>
  <c r="E46" i="10" s="1"/>
  <c r="D47" i="10" s="1"/>
  <c r="E47" i="10" s="1"/>
  <c r="D49" i="10" s="1"/>
  <c r="E49" i="10" s="1"/>
  <c r="D50" i="10" s="1"/>
  <c r="E50" i="10" s="1"/>
  <c r="D51" i="10" s="1"/>
  <c r="E51" i="10" s="1"/>
  <c r="D52" i="10" s="1"/>
  <c r="E52" i="10" s="1"/>
  <c r="D54" i="10" s="1"/>
  <c r="E54" i="10" s="1"/>
  <c r="D55" i="10" s="1"/>
  <c r="E55" i="10" s="1"/>
  <c r="D56" i="10" s="1"/>
  <c r="E56" i="10" s="1"/>
  <c r="D57" i="10" s="1"/>
  <c r="E57" i="10" s="1"/>
  <c r="D58" i="10" s="1"/>
  <c r="E58" i="10" s="1"/>
  <c r="D60" i="10" s="1"/>
  <c r="E60" i="10" s="1"/>
  <c r="D61" i="10" s="1"/>
  <c r="E61" i="10" s="1"/>
  <c r="D62" i="10" s="1"/>
  <c r="E62" i="10" s="1"/>
  <c r="D63" i="10" s="1"/>
  <c r="E63" i="10" s="1"/>
  <c r="D65" i="10" s="1"/>
  <c r="E65" i="10" s="1"/>
  <c r="D66" i="10" s="1"/>
  <c r="E66" i="10" s="1"/>
  <c r="D67" i="10" s="1"/>
  <c r="E67" i="10" s="1"/>
  <c r="D68" i="10" s="1"/>
  <c r="E68" i="10" s="1"/>
  <c r="D69" i="10" s="1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T25" i="3"/>
  <c r="T30" i="3" s="1"/>
  <c r="S25" i="3"/>
  <c r="S30" i="3" s="1"/>
  <c r="R25" i="3"/>
  <c r="R30" i="3" s="1"/>
  <c r="Q25" i="3"/>
  <c r="Q30" i="3" s="1"/>
  <c r="P25" i="3"/>
  <c r="P30" i="3" s="1"/>
  <c r="O25" i="3"/>
  <c r="O30" i="3" s="1"/>
  <c r="N25" i="3"/>
  <c r="N30" i="3" s="1"/>
  <c r="M25" i="3"/>
  <c r="M30" i="3" s="1"/>
  <c r="L25" i="3"/>
  <c r="L30" i="3" s="1"/>
  <c r="K25" i="3"/>
  <c r="K30" i="3" s="1"/>
  <c r="J25" i="3"/>
  <c r="J30" i="3" s="1"/>
  <c r="I25" i="3"/>
  <c r="I30" i="3" s="1"/>
  <c r="H25" i="3"/>
  <c r="H30" i="3" s="1"/>
  <c r="G25" i="3"/>
  <c r="G30" i="3" s="1"/>
  <c r="F25" i="3"/>
  <c r="F30" i="3" s="1"/>
  <c r="T14" i="3"/>
  <c r="T19" i="3" s="1"/>
  <c r="S14" i="3"/>
  <c r="S19" i="3" s="1"/>
  <c r="R14" i="3"/>
  <c r="R19" i="3" s="1"/>
  <c r="Q14" i="3"/>
  <c r="Q19" i="3" s="1"/>
  <c r="P14" i="3"/>
  <c r="P19" i="3" s="1"/>
  <c r="O14" i="3"/>
  <c r="O19" i="3" s="1"/>
  <c r="N14" i="3"/>
  <c r="N19" i="3" s="1"/>
  <c r="M14" i="3"/>
  <c r="M19" i="3" s="1"/>
  <c r="L14" i="3"/>
  <c r="L19" i="3" s="1"/>
  <c r="K14" i="3"/>
  <c r="K19" i="3" s="1"/>
  <c r="J14" i="3"/>
  <c r="J19" i="3" s="1"/>
  <c r="I14" i="3"/>
  <c r="I19" i="3" s="1"/>
  <c r="H14" i="3"/>
  <c r="H19" i="3" s="1"/>
  <c r="G14" i="3"/>
  <c r="G19" i="3" s="1"/>
  <c r="F14" i="3"/>
  <c r="F19" i="3" s="1"/>
  <c r="H8" i="3"/>
  <c r="I8" i="3"/>
  <c r="J8" i="3"/>
  <c r="K8" i="3"/>
  <c r="L8" i="3"/>
  <c r="M8" i="3"/>
  <c r="N8" i="3"/>
  <c r="O8" i="3"/>
  <c r="P8" i="3"/>
  <c r="Q8" i="3"/>
  <c r="R8" i="3"/>
  <c r="S8" i="3"/>
  <c r="G8" i="3"/>
  <c r="F8" i="3"/>
  <c r="G71" i="10" l="1"/>
  <c r="K71" i="10"/>
  <c r="S71" i="10"/>
  <c r="O71" i="10"/>
  <c r="I71" i="10"/>
  <c r="Q71" i="10"/>
  <c r="M71" i="10"/>
  <c r="F71" i="10"/>
  <c r="H71" i="10"/>
  <c r="J71" i="10"/>
  <c r="L71" i="10"/>
  <c r="N71" i="10"/>
  <c r="P71" i="10"/>
  <c r="R71" i="10"/>
  <c r="T71" i="10"/>
  <c r="U43" i="10" l="1"/>
  <c r="U71" i="10" s="1"/>
  <c r="G68" i="3"/>
  <c r="G69" i="3" s="1"/>
  <c r="H68" i="3"/>
  <c r="H69" i="3" s="1"/>
  <c r="I68" i="3"/>
  <c r="I69" i="3" s="1"/>
  <c r="J68" i="3"/>
  <c r="J69" i="3" s="1"/>
  <c r="K68" i="3"/>
  <c r="K69" i="3" s="1"/>
  <c r="L68" i="3"/>
  <c r="L69" i="3" s="1"/>
  <c r="M68" i="3"/>
  <c r="M69" i="3" s="1"/>
  <c r="N68" i="3"/>
  <c r="N69" i="3" s="1"/>
  <c r="O68" i="3"/>
  <c r="O69" i="3" s="1"/>
  <c r="P68" i="3"/>
  <c r="P69" i="3" s="1"/>
  <c r="Q68" i="3"/>
  <c r="Q69" i="3" s="1"/>
  <c r="R68" i="3"/>
  <c r="R69" i="3" s="1"/>
  <c r="S68" i="3"/>
  <c r="S69" i="3" s="1"/>
  <c r="T68" i="3"/>
  <c r="T69" i="3" s="1"/>
  <c r="F68" i="3"/>
  <c r="F69" i="3" s="1"/>
  <c r="D36" i="3" l="1"/>
  <c r="E36" i="3" s="1"/>
  <c r="D37" i="3" s="1"/>
  <c r="E37" i="3" s="1"/>
  <c r="D38" i="3" s="1"/>
  <c r="E38" i="3" s="1"/>
  <c r="D39" i="3" s="1"/>
  <c r="E39" i="3" s="1"/>
  <c r="D40" i="3" s="1"/>
  <c r="E40" i="3" s="1"/>
  <c r="D42" i="3" s="1"/>
  <c r="E42" i="3" s="1"/>
  <c r="D43" i="3" s="1"/>
  <c r="E43" i="3" s="1"/>
  <c r="D44" i="3" s="1"/>
  <c r="E44" i="3" s="1"/>
  <c r="D45" i="3" s="1"/>
  <c r="E45" i="3" s="1"/>
  <c r="D47" i="3" s="1"/>
  <c r="E47" i="3" s="1"/>
  <c r="D48" i="3" s="1"/>
  <c r="E48" i="3" s="1"/>
  <c r="D49" i="3" s="1"/>
  <c r="E49" i="3" s="1"/>
  <c r="D50" i="3" s="1"/>
  <c r="E50" i="3" s="1"/>
  <c r="D52" i="3" s="1"/>
  <c r="E52" i="3" s="1"/>
  <c r="D53" i="3" s="1"/>
  <c r="E53" i="3" s="1"/>
  <c r="D54" i="3" s="1"/>
  <c r="E54" i="3" s="1"/>
  <c r="D55" i="3" s="1"/>
  <c r="E55" i="3" s="1"/>
  <c r="D56" i="3" s="1"/>
  <c r="E56" i="3" s="1"/>
  <c r="D58" i="3" s="1"/>
  <c r="E58" i="3" s="1"/>
  <c r="D59" i="3" s="1"/>
  <c r="E59" i="3" s="1"/>
  <c r="D60" i="3" s="1"/>
  <c r="E60" i="3" s="1"/>
  <c r="D61" i="3" s="1"/>
  <c r="E61" i="3" s="1"/>
  <c r="D63" i="3" s="1"/>
  <c r="E63" i="3" s="1"/>
  <c r="D64" i="3" s="1"/>
  <c r="E64" i="3" s="1"/>
  <c r="D65" i="3" s="1"/>
  <c r="E65" i="3" s="1"/>
  <c r="D66" i="3" s="1"/>
  <c r="E66" i="3" s="1"/>
  <c r="D67" i="3" s="1"/>
  <c r="E67" i="3" s="1"/>
</calcChain>
</file>

<file path=xl/sharedStrings.xml><?xml version="1.0" encoding="utf-8"?>
<sst xmlns="http://schemas.openxmlformats.org/spreadsheetml/2006/main" count="95" uniqueCount="33">
  <si>
    <t>Period</t>
  </si>
  <si>
    <t>From</t>
  </si>
  <si>
    <t>Energy(MU)</t>
  </si>
  <si>
    <t>Total Charges(Rs.Cr)
(Including Postfacto and additional)</t>
  </si>
  <si>
    <t>F&gt;50.05</t>
  </si>
  <si>
    <t>To</t>
  </si>
  <si>
    <t>F&lt;=49.90</t>
  </si>
  <si>
    <t xml:space="preserve">           3.The negative(-ve) Charges in Rs crs depicts that the charges are payable by APDiscoms and vice versa.</t>
  </si>
  <si>
    <t xml:space="preserve">           2. The net energy in Negative (-ve) signs depicts Under drawn energy and vice-versa</t>
  </si>
  <si>
    <t>Amount
in Rs.</t>
  </si>
  <si>
    <t>49.9 to 50.05</t>
  </si>
  <si>
    <t>Post Facto</t>
  </si>
  <si>
    <t>UD Energy with no incentive</t>
  </si>
  <si>
    <t>Net Energy(MU)(w/o Post Facto)</t>
  </si>
  <si>
    <t>Upto 250MW</t>
  </si>
  <si>
    <t>250 to 350 MW</t>
  </si>
  <si>
    <t>&gt;350MW</t>
  </si>
  <si>
    <t>06-04.2025</t>
  </si>
  <si>
    <t>April '25</t>
  </si>
  <si>
    <t>May '25</t>
  </si>
  <si>
    <t>Jun '25</t>
  </si>
  <si>
    <t>Jul '25</t>
  </si>
  <si>
    <t>Aug '25</t>
  </si>
  <si>
    <t>SEPTEMBER '25</t>
  </si>
  <si>
    <t>OCTOBER '25</t>
  </si>
  <si>
    <t>NOVEMBER '25</t>
  </si>
  <si>
    <t>DECEMBER '25</t>
  </si>
  <si>
    <t>JANUARY '26</t>
  </si>
  <si>
    <t>FEBRUARY '26</t>
  </si>
  <si>
    <t>MARCH '26</t>
  </si>
  <si>
    <t>2025-26</t>
  </si>
  <si>
    <r>
      <rPr>
        <b/>
        <u/>
        <sz val="12"/>
        <color theme="1"/>
        <rFont val="Calibri"/>
        <family val="2"/>
        <scheme val="minor"/>
      </rPr>
      <t>Note:</t>
    </r>
    <r>
      <rPr>
        <sz val="12"/>
        <color theme="1"/>
        <rFont val="Calibri"/>
        <family val="2"/>
        <scheme val="minor"/>
      </rPr>
      <t xml:space="preserve"> 1.The above DSM charges shown, are as per the CERC(Deviation Settlement Mechanism) Regulations,2024, applicable from 16.09.2024. </t>
    </r>
  </si>
  <si>
    <t>DSM DATA  FY 2025-26 (Annexure-8)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</si>
</sst>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0"/>
    <numFmt numFmtId="165" formatCode="0.0000000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7" fillId="0" borderId="0"/>
    <xf numFmtId="0" fontId="7" fillId="0" borderId="0"/>
    <xf numFmtId="0" fontId="8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0" fillId="3" borderId="1" xfId="0" applyNumberFormat="1" applyFill="1" applyBorder="1"/>
    <xf numFmtId="2" fontId="1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2" fontId="0" fillId="3" borderId="3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1" fillId="4" borderId="1" xfId="0" applyNumberFormat="1" applyFont="1" applyFill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164" fontId="1" fillId="4" borderId="1" xfId="0" applyNumberFormat="1" applyFont="1" applyFill="1" applyBorder="1" applyAlignment="1">
      <alignment horizontal="right" vertical="center"/>
    </xf>
    <xf numFmtId="165" fontId="0" fillId="3" borderId="1" xfId="0" applyNumberFormat="1" applyFill="1" applyBorder="1" applyAlignment="1">
      <alignment vertical="center"/>
    </xf>
    <xf numFmtId="165" fontId="1" fillId="4" borderId="1" xfId="0" applyNumberFormat="1" applyFont="1" applyFill="1" applyBorder="1" applyAlignment="1">
      <alignment vertical="center"/>
    </xf>
    <xf numFmtId="0" fontId="0" fillId="0" borderId="2" xfId="0" applyBorder="1"/>
    <xf numFmtId="2" fontId="0" fillId="6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right"/>
    </xf>
    <xf numFmtId="14" fontId="0" fillId="3" borderId="2" xfId="0" applyNumberFormat="1" applyFill="1" applyBorder="1"/>
    <xf numFmtId="164" fontId="1" fillId="4" borderId="2" xfId="0" applyNumberFormat="1" applyFont="1" applyFill="1" applyBorder="1" applyAlignment="1">
      <alignment horizontal="right" vertical="center"/>
    </xf>
    <xf numFmtId="164" fontId="1" fillId="4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/>
    </xf>
    <xf numFmtId="14" fontId="1" fillId="4" borderId="5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2 3" xfId="3" xr:uid="{00000000-0005-0000-0000-000003000000}"/>
    <cellStyle name="Normal 3" xfId="4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1:T69"/>
  <sheetViews>
    <sheetView topLeftCell="A55" zoomScale="90" zoomScaleNormal="90" workbookViewId="0"/>
  </sheetViews>
  <sheetFormatPr defaultRowHeight="15" x14ac:dyDescent="0.25"/>
  <cols>
    <col min="1" max="3" width="2.5703125" customWidth="1"/>
    <col min="4" max="4" width="13.7109375" customWidth="1"/>
    <col min="5" max="5" width="11.85546875" customWidth="1"/>
    <col min="6" max="6" width="13.140625" customWidth="1"/>
    <col min="7" max="7" width="14.7109375" style="11" bestFit="1" customWidth="1"/>
    <col min="8" max="8" width="11.85546875" customWidth="1"/>
    <col min="9" max="9" width="17.28515625" style="11" bestFit="1" customWidth="1"/>
    <col min="10" max="10" width="14.7109375" customWidth="1"/>
    <col min="11" max="11" width="14.5703125" customWidth="1"/>
    <col min="12" max="12" width="12.140625" customWidth="1"/>
    <col min="13" max="13" width="18.42578125" style="11" bestFit="1" customWidth="1"/>
    <col min="14" max="14" width="12.85546875" customWidth="1"/>
    <col min="15" max="15" width="14.7109375" style="11" bestFit="1" customWidth="1"/>
    <col min="16" max="16" width="11.85546875" customWidth="1"/>
    <col min="17" max="17" width="16.140625" style="6" customWidth="1"/>
    <col min="18" max="19" width="12" customWidth="1"/>
    <col min="20" max="20" width="18.42578125" customWidth="1"/>
    <col min="21" max="21" width="4.85546875" customWidth="1"/>
    <col min="22" max="22" width="13.5703125" customWidth="1"/>
  </cols>
  <sheetData>
    <row r="1" spans="4:20" s="1" customFormat="1" ht="22.5" customHeight="1" x14ac:dyDescent="0.25">
      <c r="D1" s="45" t="s">
        <v>0</v>
      </c>
      <c r="E1" s="45"/>
      <c r="F1" s="34" t="s">
        <v>6</v>
      </c>
      <c r="G1" s="35"/>
      <c r="H1" s="36"/>
      <c r="I1" s="37" t="s">
        <v>9</v>
      </c>
      <c r="J1" s="34" t="s">
        <v>10</v>
      </c>
      <c r="K1" s="35"/>
      <c r="L1" s="36"/>
      <c r="M1" s="37" t="s">
        <v>9</v>
      </c>
      <c r="N1" s="34" t="s">
        <v>4</v>
      </c>
      <c r="O1" s="35"/>
      <c r="P1" s="36"/>
      <c r="Q1" s="37" t="s">
        <v>9</v>
      </c>
      <c r="R1" s="37" t="s">
        <v>11</v>
      </c>
      <c r="S1" s="37" t="s">
        <v>12</v>
      </c>
      <c r="T1" s="37" t="s">
        <v>13</v>
      </c>
    </row>
    <row r="2" spans="4:20" s="1" customFormat="1" ht="24" customHeight="1" x14ac:dyDescent="0.25">
      <c r="D2" s="45"/>
      <c r="E2" s="45"/>
      <c r="F2" s="3" t="s">
        <v>14</v>
      </c>
      <c r="G2" s="3" t="s">
        <v>15</v>
      </c>
      <c r="H2" s="3" t="s">
        <v>16</v>
      </c>
      <c r="I2" s="38"/>
      <c r="J2" s="3" t="s">
        <v>14</v>
      </c>
      <c r="K2" s="3" t="s">
        <v>15</v>
      </c>
      <c r="L2" s="3" t="s">
        <v>16</v>
      </c>
      <c r="M2" s="38"/>
      <c r="N2" s="3" t="s">
        <v>14</v>
      </c>
      <c r="O2" s="3" t="s">
        <v>15</v>
      </c>
      <c r="P2" s="3" t="s">
        <v>16</v>
      </c>
      <c r="Q2" s="38"/>
      <c r="R2" s="38"/>
      <c r="S2" s="38"/>
      <c r="T2" s="38"/>
    </row>
    <row r="3" spans="4:20" s="8" customFormat="1" ht="27" customHeight="1" x14ac:dyDescent="0.25">
      <c r="D3" s="3" t="s">
        <v>1</v>
      </c>
      <c r="E3" s="3" t="s">
        <v>5</v>
      </c>
      <c r="F3" s="3" t="s">
        <v>2</v>
      </c>
      <c r="G3" s="3" t="s">
        <v>2</v>
      </c>
      <c r="H3" s="3" t="s">
        <v>2</v>
      </c>
      <c r="I3" s="39"/>
      <c r="J3" s="3" t="s">
        <v>2</v>
      </c>
      <c r="K3" s="3" t="s">
        <v>2</v>
      </c>
      <c r="L3" s="3" t="s">
        <v>2</v>
      </c>
      <c r="M3" s="39"/>
      <c r="N3" s="3" t="s">
        <v>2</v>
      </c>
      <c r="O3" s="3" t="s">
        <v>2</v>
      </c>
      <c r="P3" s="3" t="s">
        <v>2</v>
      </c>
      <c r="Q3" s="39"/>
      <c r="R3" s="3" t="s">
        <v>2</v>
      </c>
      <c r="S3" s="39"/>
      <c r="T3" s="39"/>
    </row>
    <row r="4" spans="4:20" s="8" customFormat="1" ht="17.25" customHeight="1" x14ac:dyDescent="0.25">
      <c r="D4" s="23">
        <v>45748</v>
      </c>
      <c r="E4" s="23" t="s">
        <v>17</v>
      </c>
      <c r="F4" s="2">
        <v>6.2250276000000153E-2</v>
      </c>
      <c r="G4" s="10">
        <v>0.11491647699999999</v>
      </c>
      <c r="H4" s="2">
        <v>6.0991915999999945E-2</v>
      </c>
      <c r="I4" s="10">
        <v>-5774460.7133594118</v>
      </c>
      <c r="J4" s="2">
        <v>-5.6870067999998698E-2</v>
      </c>
      <c r="K4" s="2">
        <v>0.4266710760000002</v>
      </c>
      <c r="L4" s="2">
        <v>0.64686869500000033</v>
      </c>
      <c r="M4" s="10">
        <v>-21191571.521327503</v>
      </c>
      <c r="N4" s="2">
        <v>-0.56316024699999967</v>
      </c>
      <c r="O4" s="10">
        <v>-6.3470972000000195E-2</v>
      </c>
      <c r="P4" s="2">
        <v>-4.4276571000000105E-2</v>
      </c>
      <c r="Q4" s="2">
        <v>-152388.54292189004</v>
      </c>
      <c r="R4" s="22">
        <v>1.9979296233320017E-2</v>
      </c>
      <c r="S4" s="7">
        <v>-0.74976212499999983</v>
      </c>
      <c r="T4" s="19">
        <v>0.58392058200000196</v>
      </c>
    </row>
    <row r="5" spans="4:20" s="8" customFormat="1" ht="17.25" customHeight="1" x14ac:dyDescent="0.25">
      <c r="D5" s="4">
        <v>45754</v>
      </c>
      <c r="E5" s="4">
        <v>45760</v>
      </c>
      <c r="F5" s="2">
        <v>0.11575953699999997</v>
      </c>
      <c r="G5" s="10">
        <v>9.9320949000000047E-2</v>
      </c>
      <c r="H5" s="2">
        <v>0.46311108699999998</v>
      </c>
      <c r="I5" s="10">
        <v>-12448085.792098656</v>
      </c>
      <c r="J5" s="2">
        <v>-2.1981094350000001</v>
      </c>
      <c r="K5" s="2">
        <v>-0.34536595300000006</v>
      </c>
      <c r="L5" s="2">
        <v>-0.47044491999999943</v>
      </c>
      <c r="M5" s="10">
        <v>-33444557.212594312</v>
      </c>
      <c r="N5" s="2">
        <v>1.5490201579999998</v>
      </c>
      <c r="O5" s="10">
        <v>0.43466809500000009</v>
      </c>
      <c r="P5" s="2">
        <v>0.45469228900000003</v>
      </c>
      <c r="Q5" s="2">
        <v>-2686692.695255965</v>
      </c>
      <c r="R5" s="22">
        <v>7.8766129576410035E-2</v>
      </c>
      <c r="S5" s="7">
        <v>-1.0219766659999996</v>
      </c>
      <c r="T5" s="19">
        <v>0.10265180700000037</v>
      </c>
    </row>
    <row r="6" spans="4:20" s="8" customFormat="1" ht="17.25" customHeight="1" x14ac:dyDescent="0.25">
      <c r="D6" s="4">
        <v>45761</v>
      </c>
      <c r="E6" s="4">
        <v>45767</v>
      </c>
      <c r="F6" s="2">
        <v>0.8745446320000001</v>
      </c>
      <c r="G6" s="10">
        <v>0.32922158200000001</v>
      </c>
      <c r="H6" s="2">
        <v>1.1565190839999999</v>
      </c>
      <c r="I6" s="10">
        <v>-39120638.226476446</v>
      </c>
      <c r="J6" s="2">
        <v>3.9053398489999993</v>
      </c>
      <c r="K6" s="2">
        <v>0.90650441500000001</v>
      </c>
      <c r="L6" s="2">
        <v>1.4731630850000001</v>
      </c>
      <c r="M6" s="10">
        <v>-60400511.129428722</v>
      </c>
      <c r="N6" s="2">
        <v>1.3044944800000002</v>
      </c>
      <c r="O6" s="10">
        <v>0.27673512599999994</v>
      </c>
      <c r="P6" s="2">
        <v>0.38334121599999965</v>
      </c>
      <c r="Q6" s="2">
        <v>-3065368.8704919703</v>
      </c>
      <c r="R6" s="22">
        <v>0.10569415749592995</v>
      </c>
      <c r="S6" s="7">
        <v>-0.29492064600000006</v>
      </c>
      <c r="T6" s="19">
        <v>10.609863469</v>
      </c>
    </row>
    <row r="7" spans="4:20" s="8" customFormat="1" ht="17.25" customHeight="1" x14ac:dyDescent="0.25">
      <c r="D7" s="4">
        <v>45768</v>
      </c>
      <c r="E7" s="4">
        <v>45804</v>
      </c>
      <c r="F7" s="2">
        <v>0.52247293899999969</v>
      </c>
      <c r="G7" s="10">
        <v>5.929716399999984E-2</v>
      </c>
      <c r="H7" s="2">
        <v>0.12672852000000001</v>
      </c>
      <c r="I7" s="10">
        <v>-17365589.304099988</v>
      </c>
      <c r="J7" s="2">
        <v>2.8968110989999976</v>
      </c>
      <c r="K7" s="2">
        <v>0.23354654199999983</v>
      </c>
      <c r="L7" s="2">
        <v>-0.51872242500000021</v>
      </c>
      <c r="M7" s="10">
        <v>-43223703.869811907</v>
      </c>
      <c r="N7" s="2">
        <v>-0.25643600500000024</v>
      </c>
      <c r="O7" s="10">
        <v>-0.137129319</v>
      </c>
      <c r="P7" s="2">
        <v>-0.76014641600000021</v>
      </c>
      <c r="Q7" s="2">
        <v>-1796381.813469074</v>
      </c>
      <c r="R7" s="22">
        <v>0.10519678131687002</v>
      </c>
      <c r="S7" s="7">
        <v>-1.6179426520000002</v>
      </c>
      <c r="T7" s="19">
        <v>2.1664220989999965</v>
      </c>
    </row>
    <row r="8" spans="4:20" s="8" customFormat="1" ht="18.75" customHeight="1" x14ac:dyDescent="0.25">
      <c r="D8" s="43" t="s">
        <v>18</v>
      </c>
      <c r="E8" s="44"/>
      <c r="F8" s="5">
        <f>SUM(F4:F7)</f>
        <v>1.5750273839999998</v>
      </c>
      <c r="G8" s="9">
        <f>SUM(G4:G7)</f>
        <v>0.60275617199999987</v>
      </c>
      <c r="H8" s="5">
        <f t="shared" ref="H8:S8" si="0">SUM(H4:H7)</f>
        <v>1.8073506069999996</v>
      </c>
      <c r="I8" s="9">
        <f t="shared" si="0"/>
        <v>-74708774.03603451</v>
      </c>
      <c r="J8" s="5">
        <f t="shared" si="0"/>
        <v>4.5471714449999983</v>
      </c>
      <c r="K8" s="5">
        <f t="shared" si="0"/>
        <v>1.2213560800000001</v>
      </c>
      <c r="L8" s="5">
        <f t="shared" si="0"/>
        <v>1.1308644350000008</v>
      </c>
      <c r="M8" s="5">
        <f t="shared" si="0"/>
        <v>-158260343.73316246</v>
      </c>
      <c r="N8" s="5">
        <f t="shared" si="0"/>
        <v>2.0339183859999999</v>
      </c>
      <c r="O8" s="9">
        <f t="shared" si="0"/>
        <v>0.51080292999999988</v>
      </c>
      <c r="P8" s="5">
        <f t="shared" si="0"/>
        <v>3.3610517999999368E-2</v>
      </c>
      <c r="Q8" s="5">
        <f t="shared" si="0"/>
        <v>-7700831.9221388986</v>
      </c>
      <c r="R8" s="5">
        <f t="shared" si="0"/>
        <v>0.30963636462253002</v>
      </c>
      <c r="S8" s="5">
        <f t="shared" si="0"/>
        <v>-3.6846020889999993</v>
      </c>
      <c r="T8" s="20">
        <f>SUM(T4:T7)</f>
        <v>13.462857956999999</v>
      </c>
    </row>
    <row r="9" spans="4:20" s="8" customFormat="1" ht="16.5" customHeight="1" x14ac:dyDescent="0.25">
      <c r="D9" s="4">
        <v>45775</v>
      </c>
      <c r="E9" s="4">
        <v>45781</v>
      </c>
      <c r="F9" s="2">
        <v>-8.6000728999999984E-2</v>
      </c>
      <c r="G9" s="10">
        <v>-4.1169385999999919E-2</v>
      </c>
      <c r="H9" s="2">
        <v>-3.0457990999999934E-2</v>
      </c>
      <c r="I9" s="10">
        <v>-15758.406863731449</v>
      </c>
      <c r="J9" s="2">
        <v>-6.2072865750000012</v>
      </c>
      <c r="K9" s="2">
        <v>-0.99957389000000041</v>
      </c>
      <c r="L9" s="2">
        <v>-2.1143654119999993</v>
      </c>
      <c r="M9" s="10">
        <v>25494035.662208345</v>
      </c>
      <c r="N9" s="2">
        <v>0.75259163200000012</v>
      </c>
      <c r="O9" s="10">
        <v>-6.1041520000001126E-3</v>
      </c>
      <c r="P9" s="2">
        <v>-0.2550547660000001</v>
      </c>
      <c r="Q9" s="2">
        <v>-3144666.0130225839</v>
      </c>
      <c r="R9" s="22">
        <v>0.17011441816368997</v>
      </c>
      <c r="S9" s="7">
        <v>-1.0242043180000002</v>
      </c>
      <c r="T9" s="19">
        <v>-8.9874212690000022</v>
      </c>
    </row>
    <row r="10" spans="4:20" s="8" customFormat="1" ht="18" customHeight="1" x14ac:dyDescent="0.25">
      <c r="D10" s="4">
        <v>45782</v>
      </c>
      <c r="E10" s="4">
        <v>45788</v>
      </c>
      <c r="F10" s="2">
        <v>-0.53990012100000073</v>
      </c>
      <c r="G10" s="10">
        <v>-2.3508859000000371E-2</v>
      </c>
      <c r="H10" s="2">
        <v>-4.4022442999999953E-2</v>
      </c>
      <c r="I10" s="10">
        <v>2397277.4115246786</v>
      </c>
      <c r="J10" s="2">
        <v>-1.0311761269999975</v>
      </c>
      <c r="K10" s="2">
        <v>0.15513042500000068</v>
      </c>
      <c r="L10" s="2">
        <v>0.50075608999999943</v>
      </c>
      <c r="M10" s="10">
        <v>-3107743.9630448511</v>
      </c>
      <c r="N10" s="2">
        <v>0.71851775399999962</v>
      </c>
      <c r="O10" s="10">
        <v>8.9258170999999831E-2</v>
      </c>
      <c r="P10" s="2">
        <v>0.26367327899999998</v>
      </c>
      <c r="Q10" s="2">
        <v>-4623581.9386427337</v>
      </c>
      <c r="R10" s="22">
        <v>0.15193033975692016</v>
      </c>
      <c r="S10" s="7">
        <v>-0.28757806300000038</v>
      </c>
      <c r="T10" s="19">
        <v>8.8728169000001245E-2</v>
      </c>
    </row>
    <row r="11" spans="4:20" s="8" customFormat="1" ht="17.25" customHeight="1" x14ac:dyDescent="0.25">
      <c r="D11" s="4">
        <v>45789</v>
      </c>
      <c r="E11" s="4">
        <v>45795</v>
      </c>
      <c r="F11" s="2">
        <v>0.12025767100000008</v>
      </c>
      <c r="G11" s="10">
        <v>4.5316568999999848E-2</v>
      </c>
      <c r="H11" s="2">
        <v>0.10623364000000016</v>
      </c>
      <c r="I11" s="10">
        <v>-7998063.2382470816</v>
      </c>
      <c r="J11" s="2">
        <v>-3.2817563659999998</v>
      </c>
      <c r="K11" s="2">
        <v>-0.74901049699999978</v>
      </c>
      <c r="L11" s="2">
        <v>-0.85448201899999943</v>
      </c>
      <c r="M11" s="10">
        <v>-8957895.3487482332</v>
      </c>
      <c r="N11" s="2">
        <v>-0.13140826999999955</v>
      </c>
      <c r="O11" s="10">
        <v>-4.0568877000000274E-2</v>
      </c>
      <c r="P11" s="2">
        <v>-0.20586902799999995</v>
      </c>
      <c r="Q11" s="2">
        <v>-1577510.7700916601</v>
      </c>
      <c r="R11" s="22">
        <v>0.16682936745117979</v>
      </c>
      <c r="S11" s="7">
        <v>-1.3636150579999999</v>
      </c>
      <c r="T11" s="19">
        <v>-4.9912871769999985</v>
      </c>
    </row>
    <row r="12" spans="4:20" s="8" customFormat="1" ht="15" customHeight="1" x14ac:dyDescent="0.25">
      <c r="D12" s="4">
        <v>45796</v>
      </c>
      <c r="E12" s="4">
        <v>45802</v>
      </c>
      <c r="F12" s="2">
        <v>-2.7795408000000351E-2</v>
      </c>
      <c r="G12" s="10">
        <v>6.0051167000000023E-2</v>
      </c>
      <c r="H12" s="2">
        <v>2.9651219000000027E-2</v>
      </c>
      <c r="I12" s="10">
        <v>-4158444.062164648</v>
      </c>
      <c r="J12" s="2">
        <v>-6.221822608000001</v>
      </c>
      <c r="K12" s="2">
        <v>-1.2503830460000005</v>
      </c>
      <c r="L12" s="2">
        <v>-1.4758230020000001</v>
      </c>
      <c r="M12" s="10">
        <v>13757182.800989654</v>
      </c>
      <c r="N12" s="2">
        <v>-0.41621690499999969</v>
      </c>
      <c r="O12" s="10">
        <v>-0.22737216800000004</v>
      </c>
      <c r="P12" s="2">
        <v>-0.33133958500000016</v>
      </c>
      <c r="Q12" s="2">
        <v>-2095096.0298806394</v>
      </c>
      <c r="R12" s="22">
        <v>9.7401827652549941E-2</v>
      </c>
      <c r="S12" s="7">
        <v>-1.989301698</v>
      </c>
      <c r="T12" s="19">
        <v>-9.8610503360000017</v>
      </c>
    </row>
    <row r="13" spans="4:20" s="8" customFormat="1" ht="15" customHeight="1" x14ac:dyDescent="0.25">
      <c r="D13" s="4">
        <v>45803</v>
      </c>
      <c r="E13" s="4">
        <v>45809</v>
      </c>
      <c r="F13" s="2">
        <v>-0.102107957</v>
      </c>
      <c r="G13" s="10">
        <v>3.1818142999999847E-2</v>
      </c>
      <c r="H13" s="2">
        <v>9.7739430000000887E-3</v>
      </c>
      <c r="I13" s="10">
        <v>-1070376.737825884</v>
      </c>
      <c r="J13" s="2">
        <v>-7.6990711940000001</v>
      </c>
      <c r="K13" s="2">
        <v>-1.1683064980000002</v>
      </c>
      <c r="L13" s="2">
        <v>-0.61853771999999929</v>
      </c>
      <c r="M13" s="10">
        <v>24617315.894509956</v>
      </c>
      <c r="N13" s="2">
        <v>-0.77204269899999989</v>
      </c>
      <c r="O13" s="10">
        <v>-0.14313706400000015</v>
      </c>
      <c r="P13" s="2">
        <v>0.1411020939999999</v>
      </c>
      <c r="Q13" s="2">
        <v>-2175539.6960148606</v>
      </c>
      <c r="R13" s="22">
        <v>0.15830844241552006</v>
      </c>
      <c r="S13" s="7">
        <v>-1.268209457</v>
      </c>
      <c r="T13" s="19">
        <v>-10.320508951999997</v>
      </c>
    </row>
    <row r="14" spans="4:20" s="8" customFormat="1" ht="18.75" customHeight="1" x14ac:dyDescent="0.25">
      <c r="D14" s="29" t="s">
        <v>19</v>
      </c>
      <c r="E14" s="29"/>
      <c r="F14" s="5">
        <f>SUM(F9:F13)</f>
        <v>-0.63554654400000099</v>
      </c>
      <c r="G14" s="9">
        <f t="shared" ref="G14:T14" si="1">SUM(G9:G13)</f>
        <v>7.2507633999999432E-2</v>
      </c>
      <c r="H14" s="5">
        <f t="shared" si="1"/>
        <v>7.117836800000038E-2</v>
      </c>
      <c r="I14" s="9">
        <f t="shared" si="1"/>
        <v>-10845365.033576665</v>
      </c>
      <c r="J14" s="5">
        <f t="shared" si="1"/>
        <v>-24.441112869999998</v>
      </c>
      <c r="K14" s="5">
        <f t="shared" si="1"/>
        <v>-4.0121435060000001</v>
      </c>
      <c r="L14" s="5">
        <f t="shared" si="1"/>
        <v>-4.5624520629999985</v>
      </c>
      <c r="M14" s="5">
        <f t="shared" si="1"/>
        <v>51802895.045914873</v>
      </c>
      <c r="N14" s="5">
        <f t="shared" si="1"/>
        <v>0.15144151200000044</v>
      </c>
      <c r="O14" s="9">
        <f t="shared" si="1"/>
        <v>-0.32792409000000078</v>
      </c>
      <c r="P14" s="5">
        <f t="shared" si="1"/>
        <v>-0.38748800600000027</v>
      </c>
      <c r="Q14" s="5">
        <f t="shared" si="1"/>
        <v>-13616394.447652478</v>
      </c>
      <c r="R14" s="5">
        <f t="shared" si="1"/>
        <v>0.74458439543985988</v>
      </c>
      <c r="S14" s="5">
        <f t="shared" si="1"/>
        <v>-5.9329085940000006</v>
      </c>
      <c r="T14" s="20">
        <f t="shared" si="1"/>
        <v>-34.071539564999995</v>
      </c>
    </row>
    <row r="15" spans="4:20" s="8" customFormat="1" ht="20.25" customHeight="1" x14ac:dyDescent="0.25">
      <c r="D15" s="4">
        <v>45810</v>
      </c>
      <c r="E15" s="4">
        <v>45816</v>
      </c>
      <c r="F15" s="2">
        <v>3.6117508999999985E-2</v>
      </c>
      <c r="G15" s="10">
        <v>2.3377206000000057E-2</v>
      </c>
      <c r="H15" s="2">
        <v>0.154546975</v>
      </c>
      <c r="I15" s="10">
        <v>-13547156.744877931</v>
      </c>
      <c r="J15" s="2">
        <v>-6.4814109999997531E-3</v>
      </c>
      <c r="K15" s="2">
        <v>-0.1258190649999999</v>
      </c>
      <c r="L15" s="2">
        <v>0.34552894099999987</v>
      </c>
      <c r="M15" s="10">
        <v>-29956797.807083935</v>
      </c>
      <c r="N15" s="2">
        <v>-0.13387845800000031</v>
      </c>
      <c r="O15" s="10">
        <v>-0.15925967100000013</v>
      </c>
      <c r="P15" s="2">
        <v>-8.1550067000000129E-2</v>
      </c>
      <c r="Q15" s="2">
        <v>-1272589.0514014994</v>
      </c>
      <c r="R15" s="22">
        <v>0.17073923654721002</v>
      </c>
      <c r="S15" s="7">
        <v>-0.69405147100000031</v>
      </c>
      <c r="T15" s="19">
        <v>5.2581958999999748E-2</v>
      </c>
    </row>
    <row r="16" spans="4:20" s="8" customFormat="1" ht="18.75" customHeight="1" x14ac:dyDescent="0.25">
      <c r="D16" s="4">
        <v>45817</v>
      </c>
      <c r="E16" s="4">
        <v>45823</v>
      </c>
      <c r="F16" s="2">
        <v>-0.82449765600000025</v>
      </c>
      <c r="G16" s="10">
        <v>-0.20759496099999997</v>
      </c>
      <c r="H16" s="2">
        <v>-0.67331992299999999</v>
      </c>
      <c r="I16" s="10">
        <v>642159.06206038315</v>
      </c>
      <c r="J16" s="2">
        <v>-3.9453406559999955</v>
      </c>
      <c r="K16" s="2">
        <v>-0.78893492599999993</v>
      </c>
      <c r="L16" s="2">
        <v>-0.83161991799999968</v>
      </c>
      <c r="M16" s="10">
        <v>7375918.6742507014</v>
      </c>
      <c r="N16" s="2">
        <v>-0.72136767899999976</v>
      </c>
      <c r="O16" s="10">
        <v>-0.12781916599999987</v>
      </c>
      <c r="P16" s="2">
        <v>-0.11809078000000005</v>
      </c>
      <c r="Q16" s="2">
        <v>-1642743.2418306051</v>
      </c>
      <c r="R16" s="22">
        <v>0.30753450347452077</v>
      </c>
      <c r="S16" s="7">
        <v>-0.81651140300000002</v>
      </c>
      <c r="T16" s="19">
        <v>-8.2385856649999933</v>
      </c>
    </row>
    <row r="17" spans="4:20" s="8" customFormat="1" ht="18" customHeight="1" x14ac:dyDescent="0.25">
      <c r="D17" s="4">
        <v>45824</v>
      </c>
      <c r="E17" s="4">
        <v>45830</v>
      </c>
      <c r="F17" s="2">
        <v>-0.70361736300000033</v>
      </c>
      <c r="G17" s="10">
        <v>-7.7620822999999922E-2</v>
      </c>
      <c r="H17" s="2">
        <v>-3.635302400000006E-2</v>
      </c>
      <c r="I17" s="10">
        <v>2786589.3776815403</v>
      </c>
      <c r="J17" s="2">
        <v>-4.2284341780000032</v>
      </c>
      <c r="K17" s="2">
        <v>-0.45104880499999978</v>
      </c>
      <c r="L17" s="2">
        <v>-0.58382195899999989</v>
      </c>
      <c r="M17" s="10">
        <v>4178521.3964949767</v>
      </c>
      <c r="N17" s="2">
        <v>0.63885676699999949</v>
      </c>
      <c r="O17" s="10">
        <v>-5.4603138999999939E-2</v>
      </c>
      <c r="P17" s="2">
        <v>-0.12854702099999993</v>
      </c>
      <c r="Q17" s="2">
        <v>-2011812.1726523747</v>
      </c>
      <c r="R17" s="22">
        <v>0.21839618685992998</v>
      </c>
      <c r="S17" s="7">
        <v>-0.96379019699999979</v>
      </c>
      <c r="T17" s="19">
        <v>-5.6251895450000049</v>
      </c>
    </row>
    <row r="18" spans="4:20" s="8" customFormat="1" ht="18" customHeight="1" x14ac:dyDescent="0.25">
      <c r="D18" s="4">
        <v>45831</v>
      </c>
      <c r="E18" s="4">
        <v>45837</v>
      </c>
      <c r="F18" s="2">
        <v>-2.8293474000000117E-2</v>
      </c>
      <c r="G18" s="10">
        <v>6.0115105000000051E-2</v>
      </c>
      <c r="H18" s="2">
        <v>4.3328199999999907E-2</v>
      </c>
      <c r="I18" s="10">
        <v>-6503827.1096716551</v>
      </c>
      <c r="J18" s="2">
        <v>-4.1096978109999984</v>
      </c>
      <c r="K18" s="2">
        <v>-0.4539299090000003</v>
      </c>
      <c r="L18" s="2">
        <v>-0.52003413799999965</v>
      </c>
      <c r="M18" s="10">
        <v>5997064.927374904</v>
      </c>
      <c r="N18" s="2">
        <v>0.38843332899999999</v>
      </c>
      <c r="O18" s="10">
        <v>0.13013352500000014</v>
      </c>
      <c r="P18" s="2">
        <v>-1.8275175000000046E-2</v>
      </c>
      <c r="Q18" s="2">
        <v>-1983985.7567998101</v>
      </c>
      <c r="R18" s="22">
        <v>0.45246031482354004</v>
      </c>
      <c r="S18" s="7">
        <v>-1.1210774029999997</v>
      </c>
      <c r="T18" s="19">
        <v>-4.5082203479999992</v>
      </c>
    </row>
    <row r="19" spans="4:20" s="8" customFormat="1" ht="19.5" customHeight="1" x14ac:dyDescent="0.25">
      <c r="D19" s="29" t="s">
        <v>20</v>
      </c>
      <c r="E19" s="29"/>
      <c r="F19" s="5">
        <f>SUM(F14:F18)</f>
        <v>-2.1558375280000019</v>
      </c>
      <c r="G19" s="9">
        <f t="shared" ref="G19:T19" si="2">SUM(G14:G18)</f>
        <v>-0.12921583900000033</v>
      </c>
      <c r="H19" s="5">
        <f t="shared" si="2"/>
        <v>-0.44061940399999977</v>
      </c>
      <c r="I19" s="9">
        <f t="shared" si="2"/>
        <v>-27467600.448384326</v>
      </c>
      <c r="J19" s="5">
        <f t="shared" si="2"/>
        <v>-36.73106692599999</v>
      </c>
      <c r="K19" s="5">
        <f t="shared" si="2"/>
        <v>-5.831876211</v>
      </c>
      <c r="L19" s="5">
        <f t="shared" si="2"/>
        <v>-6.152399136999998</v>
      </c>
      <c r="M19" s="5">
        <f t="shared" si="2"/>
        <v>39397602.236951523</v>
      </c>
      <c r="N19" s="5">
        <f t="shared" si="2"/>
        <v>0.32348547099999986</v>
      </c>
      <c r="O19" s="9">
        <f t="shared" si="2"/>
        <v>-0.53947254100000053</v>
      </c>
      <c r="P19" s="5">
        <f t="shared" si="2"/>
        <v>-0.73395104900000041</v>
      </c>
      <c r="Q19" s="5">
        <f t="shared" si="2"/>
        <v>-20527524.670336768</v>
      </c>
      <c r="R19" s="5">
        <f t="shared" si="2"/>
        <v>1.8937146371450606</v>
      </c>
      <c r="S19" s="5">
        <f t="shared" si="2"/>
        <v>-9.5283390679999993</v>
      </c>
      <c r="T19" s="20">
        <f t="shared" si="2"/>
        <v>-52.390953163999995</v>
      </c>
    </row>
    <row r="20" spans="4:20" s="8" customFormat="1" ht="18" customHeight="1" x14ac:dyDescent="0.25">
      <c r="D20" s="4">
        <v>45838</v>
      </c>
      <c r="E20" s="4">
        <v>45844</v>
      </c>
      <c r="F20" s="2">
        <v>-0.70785484499999995</v>
      </c>
      <c r="G20" s="10">
        <v>-7.6128102000000003E-2</v>
      </c>
      <c r="H20" s="2">
        <v>5.4978669999999992E-3</v>
      </c>
      <c r="I20" s="10">
        <v>945649.85644324403</v>
      </c>
      <c r="J20" s="2">
        <v>-5.1983558540000034</v>
      </c>
      <c r="K20" s="2">
        <v>-0.54833830500000003</v>
      </c>
      <c r="L20" s="2">
        <v>-0.14775312700000001</v>
      </c>
      <c r="M20" s="10">
        <v>12413692.409266267</v>
      </c>
      <c r="N20" s="2">
        <v>0.38044578299999987</v>
      </c>
      <c r="O20" s="10">
        <v>0.11728552600000004</v>
      </c>
      <c r="P20" s="2">
        <v>-7.4319252999999932E-2</v>
      </c>
      <c r="Q20" s="2">
        <v>-2425245.0409769854</v>
      </c>
      <c r="R20" s="22">
        <v>0.36399764444673965</v>
      </c>
      <c r="S20" s="7">
        <v>-1.4907659650000002</v>
      </c>
      <c r="T20" s="19">
        <v>-6.249520310000003</v>
      </c>
    </row>
    <row r="21" spans="4:20" s="8" customFormat="1" ht="18" customHeight="1" x14ac:dyDescent="0.25">
      <c r="D21" s="4">
        <v>45845</v>
      </c>
      <c r="E21" s="4">
        <v>45851</v>
      </c>
      <c r="F21" s="2">
        <v>0.4194356669999999</v>
      </c>
      <c r="G21" s="10">
        <v>0.19365253799999999</v>
      </c>
      <c r="H21" s="2">
        <v>0.2355478</v>
      </c>
      <c r="I21" s="10">
        <v>-17502424.597036667</v>
      </c>
      <c r="J21" s="2">
        <v>-3.1689969690000006</v>
      </c>
      <c r="K21" s="2">
        <v>-0.49035423999999994</v>
      </c>
      <c r="L21" s="2">
        <v>-1.3035203360000001</v>
      </c>
      <c r="M21" s="10">
        <v>-1552607.1416396517</v>
      </c>
      <c r="N21" s="2">
        <v>0.19350401100000014</v>
      </c>
      <c r="O21" s="10">
        <v>-9.404921600000006E-2</v>
      </c>
      <c r="P21" s="2">
        <v>-0.26923924700000007</v>
      </c>
      <c r="Q21" s="2">
        <v>-2104634.4444208704</v>
      </c>
      <c r="R21" s="22">
        <v>0.11989928383443005</v>
      </c>
      <c r="S21" s="7">
        <v>-0.79066994600000007</v>
      </c>
      <c r="T21" s="19">
        <v>-4.2840199920000011</v>
      </c>
    </row>
    <row r="22" spans="4:20" s="8" customFormat="1" ht="18" customHeight="1" x14ac:dyDescent="0.25">
      <c r="D22" s="4">
        <v>45852</v>
      </c>
      <c r="E22" s="4">
        <v>45858</v>
      </c>
      <c r="F22" s="2">
        <v>-0.24207199999999979</v>
      </c>
      <c r="G22" s="10">
        <v>3.8942788000000061E-2</v>
      </c>
      <c r="H22" s="2">
        <v>5.3365694999999901E-2</v>
      </c>
      <c r="I22" s="10">
        <v>-2780825.3527216841</v>
      </c>
      <c r="J22" s="2">
        <v>-0.47399094799999963</v>
      </c>
      <c r="K22" s="2">
        <v>0.14130155999999988</v>
      </c>
      <c r="L22" s="2">
        <v>-1.0629231000000117E-2</v>
      </c>
      <c r="M22" s="10">
        <v>-14431105.162494879</v>
      </c>
      <c r="N22" s="2">
        <v>0.90554751899999997</v>
      </c>
      <c r="O22" s="10">
        <v>0.21048329300000007</v>
      </c>
      <c r="P22" s="2">
        <v>0.18900266299999982</v>
      </c>
      <c r="Q22" s="2">
        <v>-4636142.4136732332</v>
      </c>
      <c r="R22" s="22">
        <v>0.17814791534186972</v>
      </c>
      <c r="S22" s="7">
        <v>-0.44164668699999987</v>
      </c>
      <c r="T22" s="19">
        <v>0.81195133900000016</v>
      </c>
    </row>
    <row r="23" spans="4:20" s="8" customFormat="1" ht="18" customHeight="1" x14ac:dyDescent="0.25">
      <c r="D23" s="4">
        <v>45859</v>
      </c>
      <c r="E23" s="4">
        <v>45865</v>
      </c>
      <c r="F23" s="2">
        <v>-0.45468024899999981</v>
      </c>
      <c r="G23" s="10">
        <v>-5.7169683999999964E-2</v>
      </c>
      <c r="H23" s="2">
        <v>-2.4862521999999998E-2</v>
      </c>
      <c r="I23" s="10">
        <v>2135044.6544044171</v>
      </c>
      <c r="J23" s="2">
        <v>-3.3866338890000018</v>
      </c>
      <c r="K23" s="2">
        <v>-0.43611549399999999</v>
      </c>
      <c r="L23" s="2">
        <v>-0.51878295399999996</v>
      </c>
      <c r="M23" s="10">
        <v>4699684.5785884755</v>
      </c>
      <c r="N23" s="2">
        <v>0.20883353899999973</v>
      </c>
      <c r="O23" s="10">
        <v>-2.5612215000000021E-2</v>
      </c>
      <c r="P23" s="2">
        <v>-7.4058585999999968E-2</v>
      </c>
      <c r="Q23" s="2">
        <v>-1456785.58754378</v>
      </c>
      <c r="R23" s="22">
        <v>0.13122042648701987</v>
      </c>
      <c r="S23" s="7">
        <v>-1.0133636269999999</v>
      </c>
      <c r="T23" s="19">
        <v>-4.769082054000001</v>
      </c>
    </row>
    <row r="24" spans="4:20" s="8" customFormat="1" ht="18" customHeight="1" x14ac:dyDescent="0.25">
      <c r="D24" s="4">
        <v>45866</v>
      </c>
      <c r="E24" s="4">
        <v>45872</v>
      </c>
      <c r="F24" s="2">
        <v>0.54421665300000033</v>
      </c>
      <c r="G24" s="10">
        <v>0.12403124200000014</v>
      </c>
      <c r="H24" s="2">
        <v>5.1163494000000018E-2</v>
      </c>
      <c r="I24" s="10">
        <v>-5431187.5608544666</v>
      </c>
      <c r="J24" s="2">
        <v>1.5928896550000022</v>
      </c>
      <c r="K24" s="2">
        <v>0.8635668750000004</v>
      </c>
      <c r="L24" s="2">
        <v>1.0668524009999996</v>
      </c>
      <c r="M24" s="10">
        <v>-22627687.725069575</v>
      </c>
      <c r="N24" s="2">
        <v>0.73626382500000009</v>
      </c>
      <c r="O24" s="10">
        <v>0.11106157799999988</v>
      </c>
      <c r="P24" s="2">
        <v>0.11932316700000022</v>
      </c>
      <c r="Q24" s="2">
        <v>-1999015.1047292606</v>
      </c>
      <c r="R24" s="22">
        <v>8.5550935357260036E-2</v>
      </c>
      <c r="S24" s="7">
        <v>-0.69163724299999996</v>
      </c>
      <c r="T24" s="19">
        <v>5.209368890000003</v>
      </c>
    </row>
    <row r="25" spans="4:20" s="8" customFormat="1" ht="18.75" customHeight="1" x14ac:dyDescent="0.25">
      <c r="D25" s="29" t="s">
        <v>21</v>
      </c>
      <c r="E25" s="29"/>
      <c r="F25" s="5">
        <f>SUM(F20:F24)</f>
        <v>-0.44095477399999938</v>
      </c>
      <c r="G25" s="9">
        <f t="shared" ref="G25:T25" si="3">SUM(G20:G24)</f>
        <v>0.22332878200000023</v>
      </c>
      <c r="H25" s="5">
        <f t="shared" si="3"/>
        <v>0.32071233399999993</v>
      </c>
      <c r="I25" s="9">
        <f t="shared" si="3"/>
        <v>-22633742.999765158</v>
      </c>
      <c r="J25" s="5">
        <f t="shared" si="3"/>
        <v>-10.635088005000004</v>
      </c>
      <c r="K25" s="5">
        <f t="shared" si="3"/>
        <v>-0.46993960399999979</v>
      </c>
      <c r="L25" s="5">
        <f t="shared" si="3"/>
        <v>-0.91383324700000057</v>
      </c>
      <c r="M25" s="5">
        <f t="shared" si="3"/>
        <v>-21498023.041349363</v>
      </c>
      <c r="N25" s="5">
        <f t="shared" si="3"/>
        <v>2.424594677</v>
      </c>
      <c r="O25" s="9">
        <f t="shared" si="3"/>
        <v>0.31916896599999989</v>
      </c>
      <c r="P25" s="5">
        <f t="shared" si="3"/>
        <v>-0.10929125599999991</v>
      </c>
      <c r="Q25" s="5">
        <f t="shared" si="3"/>
        <v>-12621822.591344131</v>
      </c>
      <c r="R25" s="5">
        <f t="shared" si="3"/>
        <v>0.87881620546731931</v>
      </c>
      <c r="S25" s="5">
        <f t="shared" si="3"/>
        <v>-4.4280834680000005</v>
      </c>
      <c r="T25" s="20">
        <f t="shared" si="3"/>
        <v>-9.281302127</v>
      </c>
    </row>
    <row r="26" spans="4:20" s="8" customFormat="1" ht="18" customHeight="1" x14ac:dyDescent="0.25">
      <c r="D26" s="4">
        <v>45873</v>
      </c>
      <c r="E26" s="4">
        <v>45879</v>
      </c>
      <c r="F26" s="2">
        <v>0.55163016100000029</v>
      </c>
      <c r="G26" s="10">
        <v>0.23970962799999995</v>
      </c>
      <c r="H26" s="2">
        <v>0.94163603799999984</v>
      </c>
      <c r="I26" s="10">
        <v>-30674317.618865993</v>
      </c>
      <c r="J26" s="2">
        <v>4.4084566550000019</v>
      </c>
      <c r="K26" s="2">
        <v>1.138613573</v>
      </c>
      <c r="L26" s="2">
        <v>3.4002306320000004</v>
      </c>
      <c r="M26" s="10">
        <v>-113459830.46012101</v>
      </c>
      <c r="N26" s="2">
        <v>0.24587451000000021</v>
      </c>
      <c r="O26" s="10">
        <v>1.9546055000000024E-2</v>
      </c>
      <c r="P26" s="2">
        <v>-9.0928675999999889E-2</v>
      </c>
      <c r="Q26" s="2">
        <v>-3395844.2357741771</v>
      </c>
      <c r="R26" s="22">
        <v>0.11107735263580992</v>
      </c>
      <c r="S26" s="7">
        <v>-1.0250008989999999</v>
      </c>
      <c r="T26" s="19">
        <v>10.854768576000001</v>
      </c>
    </row>
    <row r="27" spans="4:20" s="8" customFormat="1" ht="18" customHeight="1" x14ac:dyDescent="0.25">
      <c r="D27" s="4">
        <v>45880</v>
      </c>
      <c r="E27" s="4">
        <v>45886</v>
      </c>
      <c r="F27" s="2">
        <v>-0.91133158699999994</v>
      </c>
      <c r="G27" s="10">
        <v>-7.2084204999999998E-2</v>
      </c>
      <c r="H27" s="2">
        <v>-0.46614829399999996</v>
      </c>
      <c r="I27" s="10">
        <v>819377.49931312643</v>
      </c>
      <c r="J27" s="2">
        <v>-4.9488606470000009</v>
      </c>
      <c r="K27" s="2">
        <v>-0.88419095700000006</v>
      </c>
      <c r="L27" s="2">
        <v>-2.2671393679999996</v>
      </c>
      <c r="M27" s="10">
        <v>10750626.902918719</v>
      </c>
      <c r="N27" s="2">
        <v>0.18944418400000015</v>
      </c>
      <c r="O27" s="10">
        <v>-2.9417775999999989E-2</v>
      </c>
      <c r="P27" s="2">
        <v>-0.3095162010000001</v>
      </c>
      <c r="Q27" s="2">
        <v>-796306.98816044512</v>
      </c>
      <c r="R27" s="22">
        <v>0.13087049183056998</v>
      </c>
      <c r="S27" s="7">
        <v>-0.80215287199999996</v>
      </c>
      <c r="T27" s="19">
        <v>-9.6992448509999996</v>
      </c>
    </row>
    <row r="28" spans="4:20" s="8" customFormat="1" ht="18" customHeight="1" x14ac:dyDescent="0.25">
      <c r="D28" s="4">
        <v>45887</v>
      </c>
      <c r="E28" s="4">
        <v>45893</v>
      </c>
      <c r="F28" s="2">
        <v>0.21932312400000004</v>
      </c>
      <c r="G28" s="10">
        <v>2.1714666000000021E-2</v>
      </c>
      <c r="H28" s="2">
        <v>-3.6938231999999974E-2</v>
      </c>
      <c r="I28" s="10">
        <v>-10318777.219559815</v>
      </c>
      <c r="J28" s="2">
        <v>-5.5311607829999971</v>
      </c>
      <c r="K28" s="2">
        <v>-1.0598032719999999</v>
      </c>
      <c r="L28" s="2">
        <v>-1.9291400619999999</v>
      </c>
      <c r="M28" s="10">
        <v>14589770.482945671</v>
      </c>
      <c r="N28" s="2">
        <v>-0.96126752199999943</v>
      </c>
      <c r="O28" s="10">
        <v>-0.35136050600000002</v>
      </c>
      <c r="P28" s="2">
        <v>-1.541199805</v>
      </c>
      <c r="Q28" s="2">
        <v>-1774307.8265816749</v>
      </c>
      <c r="R28" s="22">
        <v>6.456339365583999E-2</v>
      </c>
      <c r="S28" s="7">
        <v>-1.4662573379999999</v>
      </c>
      <c r="T28" s="19">
        <v>-11.169832391999996</v>
      </c>
    </row>
    <row r="29" spans="4:20" s="8" customFormat="1" ht="18" customHeight="1" x14ac:dyDescent="0.25">
      <c r="D29" s="4">
        <v>45894</v>
      </c>
      <c r="E29" s="4">
        <v>45900</v>
      </c>
      <c r="F29" s="2">
        <v>-0.69248031999999993</v>
      </c>
      <c r="G29" s="10">
        <v>-0.14234180400000002</v>
      </c>
      <c r="H29" s="2">
        <v>-9.9107611000000026E-2</v>
      </c>
      <c r="I29" s="10">
        <v>1077014.247106838</v>
      </c>
      <c r="J29" s="2">
        <v>-3.9346659499999999</v>
      </c>
      <c r="K29" s="2">
        <v>-1.0935540749999997</v>
      </c>
      <c r="L29" s="2">
        <v>-2.7905491780000009</v>
      </c>
      <c r="M29" s="10">
        <v>4700518.0310941879</v>
      </c>
      <c r="N29" s="2">
        <v>-0.87054102600000005</v>
      </c>
      <c r="O29" s="10">
        <v>-0.17634850299999996</v>
      </c>
      <c r="P29" s="2">
        <v>-0.72850411599999987</v>
      </c>
      <c r="Q29" s="2">
        <v>-1214606.4702803951</v>
      </c>
      <c r="R29" s="22">
        <v>8.8496500584729867E-2</v>
      </c>
      <c r="S29" s="7">
        <v>-1.6620904440000002</v>
      </c>
      <c r="T29" s="19">
        <v>-10.528092582999999</v>
      </c>
    </row>
    <row r="30" spans="4:20" s="8" customFormat="1" ht="18.75" customHeight="1" x14ac:dyDescent="0.25">
      <c r="D30" s="29" t="s">
        <v>22</v>
      </c>
      <c r="E30" s="29"/>
      <c r="F30" s="5">
        <f>SUM(F25:F29)</f>
        <v>-1.2738133959999991</v>
      </c>
      <c r="G30" s="9">
        <f t="shared" ref="G30:T30" si="4">SUM(G25:G29)</f>
        <v>0.27032706700000014</v>
      </c>
      <c r="H30" s="5">
        <f t="shared" si="4"/>
        <v>0.66015423499999981</v>
      </c>
      <c r="I30" s="9">
        <f t="shared" si="4"/>
        <v>-61730446.091771007</v>
      </c>
      <c r="J30" s="5">
        <f t="shared" si="4"/>
        <v>-20.641318729999998</v>
      </c>
      <c r="K30" s="5">
        <f t="shared" si="4"/>
        <v>-2.3688743349999992</v>
      </c>
      <c r="L30" s="5">
        <f t="shared" si="4"/>
        <v>-4.5004312230000005</v>
      </c>
      <c r="M30" s="5">
        <f t="shared" si="4"/>
        <v>-104916938.08451177</v>
      </c>
      <c r="N30" s="5">
        <f t="shared" si="4"/>
        <v>1.0281048230000005</v>
      </c>
      <c r="O30" s="9">
        <f t="shared" si="4"/>
        <v>-0.21841176400000009</v>
      </c>
      <c r="P30" s="5">
        <f t="shared" si="4"/>
        <v>-2.7794400539999997</v>
      </c>
      <c r="Q30" s="5">
        <f t="shared" si="4"/>
        <v>-19802888.112140823</v>
      </c>
      <c r="R30" s="5">
        <f t="shared" si="4"/>
        <v>1.2738239441742691</v>
      </c>
      <c r="S30" s="5">
        <f t="shared" si="4"/>
        <v>-9.383585021</v>
      </c>
      <c r="T30" s="20">
        <f t="shared" si="4"/>
        <v>-29.823703376999994</v>
      </c>
    </row>
    <row r="31" spans="4:20" s="8" customFormat="1" ht="17.25" customHeight="1" x14ac:dyDescent="0.25">
      <c r="D31" s="4">
        <v>45901</v>
      </c>
      <c r="E31" s="4">
        <v>45907</v>
      </c>
      <c r="F31" s="2">
        <v>0.64872447499999986</v>
      </c>
      <c r="G31" s="10">
        <v>0.15530958599999992</v>
      </c>
      <c r="H31" s="2">
        <v>3.1891384999999987E-2</v>
      </c>
      <c r="I31" s="10">
        <v>-4752158.6038678167</v>
      </c>
      <c r="J31" s="2">
        <v>-5.2569019050000012</v>
      </c>
      <c r="K31" s="2">
        <v>-0.84645720499999999</v>
      </c>
      <c r="L31" s="2">
        <v>-0.43946012000000029</v>
      </c>
      <c r="M31" s="10">
        <v>969666.79203176871</v>
      </c>
      <c r="N31" s="2">
        <v>-0.28596140299999984</v>
      </c>
      <c r="O31" s="10">
        <v>-0.16565876199999996</v>
      </c>
      <c r="P31" s="2">
        <v>-7.8425969999999776E-2</v>
      </c>
      <c r="Q31" s="2">
        <v>-1809361.6181213052</v>
      </c>
      <c r="R31" s="22">
        <v>0.28953166510377987</v>
      </c>
      <c r="S31" s="7">
        <v>-1.5637930199999999</v>
      </c>
      <c r="T31" s="19">
        <v>-6.236939919000001</v>
      </c>
    </row>
    <row r="32" spans="4:20" s="8" customFormat="1" ht="18" customHeight="1" x14ac:dyDescent="0.25">
      <c r="D32" s="24">
        <v>45908</v>
      </c>
      <c r="E32" s="24">
        <v>45914</v>
      </c>
      <c r="F32" s="2">
        <v>0.87406961199999988</v>
      </c>
      <c r="G32" s="10">
        <v>0.20518988600000013</v>
      </c>
      <c r="H32" s="2">
        <v>0.37636438899999997</v>
      </c>
      <c r="I32" s="10">
        <v>-24941591.881046757</v>
      </c>
      <c r="J32" s="2">
        <v>3.4161825569999986</v>
      </c>
      <c r="K32" s="2">
        <v>0.74188155499999975</v>
      </c>
      <c r="L32" s="2">
        <v>0.77694056599999972</v>
      </c>
      <c r="M32" s="10">
        <v>-65908993.667451255</v>
      </c>
      <c r="N32" s="2">
        <v>-0.45022254200000034</v>
      </c>
      <c r="O32" s="10">
        <v>-0.14945985200000006</v>
      </c>
      <c r="P32" s="2">
        <v>-0.12304562099999998</v>
      </c>
      <c r="Q32" s="2">
        <v>-478622.93537272478</v>
      </c>
      <c r="R32" s="22">
        <v>0.31304450584525984</v>
      </c>
      <c r="S32" s="7">
        <v>-0.99422013800000009</v>
      </c>
      <c r="T32" s="19">
        <v>5.6679005499999979</v>
      </c>
    </row>
    <row r="33" spans="4:20" x14ac:dyDescent="0.25">
      <c r="D33" s="4">
        <v>45915</v>
      </c>
      <c r="E33" s="4">
        <v>45921</v>
      </c>
      <c r="F33" s="2">
        <v>-4.8095470999999973E-2</v>
      </c>
      <c r="G33" s="10">
        <v>3.2135469999999486E-3</v>
      </c>
      <c r="H33" s="2">
        <v>9.7498590000000152E-3</v>
      </c>
      <c r="I33" s="10">
        <v>221137.09956397038</v>
      </c>
      <c r="J33" s="2">
        <v>-8.1734311989999959</v>
      </c>
      <c r="K33" s="2">
        <v>-0.71443252400000024</v>
      </c>
      <c r="L33" s="2">
        <v>-1.2298446009999999</v>
      </c>
      <c r="M33" s="10">
        <v>10641068.218145959</v>
      </c>
      <c r="N33" s="2">
        <v>9.9623899999996858E-3</v>
      </c>
      <c r="O33" s="10">
        <v>7.843216999999925E-3</v>
      </c>
      <c r="P33" s="2">
        <v>-4.0969270999999995E-2</v>
      </c>
      <c r="Q33" s="2">
        <v>-2018935.6014895893</v>
      </c>
      <c r="R33" s="22">
        <v>0.28131445432293029</v>
      </c>
      <c r="S33" s="7">
        <v>-0.56931404800000007</v>
      </c>
      <c r="T33" s="19">
        <v>-10.176004052999998</v>
      </c>
    </row>
    <row r="34" spans="4:20" x14ac:dyDescent="0.25">
      <c r="D34" s="24">
        <v>45922</v>
      </c>
      <c r="E34" s="24">
        <v>45928</v>
      </c>
      <c r="F34" s="2">
        <v>-0.4648292650000001</v>
      </c>
      <c r="G34" s="10">
        <v>-1.8989146000000019E-2</v>
      </c>
      <c r="H34" s="2">
        <v>-5.6384897999999933E-2</v>
      </c>
      <c r="I34" s="10">
        <v>-233192.80288381252</v>
      </c>
      <c r="J34" s="2">
        <v>-8.567379530000002</v>
      </c>
      <c r="K34" s="2">
        <v>-1.3665630270000002</v>
      </c>
      <c r="L34" s="2">
        <v>-1.9857335299999996</v>
      </c>
      <c r="M34" s="10">
        <v>13227558.314891607</v>
      </c>
      <c r="N34" s="2">
        <v>-0.94837271200000006</v>
      </c>
      <c r="O34" s="10">
        <v>-0.24752914800000006</v>
      </c>
      <c r="P34" s="2">
        <v>-0.24552684500000005</v>
      </c>
      <c r="Q34" s="2">
        <v>-1619137.7358414701</v>
      </c>
      <c r="R34" s="22">
        <v>0.27699628295027018</v>
      </c>
      <c r="S34" s="7">
        <v>-1.301799514</v>
      </c>
      <c r="T34" s="19">
        <v>-13.901308101000001</v>
      </c>
    </row>
    <row r="35" spans="4:20" x14ac:dyDescent="0.25">
      <c r="D35" s="29" t="s">
        <v>23</v>
      </c>
      <c r="E35" s="29"/>
      <c r="F35" s="5"/>
      <c r="G35" s="9"/>
      <c r="H35" s="5"/>
      <c r="I35" s="9"/>
      <c r="J35" s="5"/>
      <c r="K35" s="5"/>
      <c r="L35" s="5"/>
      <c r="M35" s="5"/>
      <c r="N35" s="5"/>
      <c r="O35" s="9"/>
      <c r="P35" s="5"/>
      <c r="Q35" s="5"/>
      <c r="R35" s="5"/>
      <c r="S35" s="5"/>
      <c r="T35" s="20"/>
    </row>
    <row r="36" spans="4:20" x14ac:dyDescent="0.25">
      <c r="D36" s="4">
        <f>E34+1</f>
        <v>45929</v>
      </c>
      <c r="E36" s="4">
        <f>D36+6</f>
        <v>45935</v>
      </c>
      <c r="F36" s="2">
        <v>0.14054506899999961</v>
      </c>
      <c r="G36" s="10">
        <v>7.0833232999999954E-2</v>
      </c>
      <c r="H36" s="2">
        <v>0.25078197400000002</v>
      </c>
      <c r="I36" s="10">
        <v>-4458349.8939692993</v>
      </c>
      <c r="J36" s="2">
        <v>-2.054934952</v>
      </c>
      <c r="K36" s="2">
        <v>-0.40481795399999998</v>
      </c>
      <c r="L36" s="2">
        <v>-1.0601768640000004</v>
      </c>
      <c r="M36" s="10">
        <v>-7582384.3900957741</v>
      </c>
      <c r="N36" s="2">
        <v>8.9369225000000233E-2</v>
      </c>
      <c r="O36" s="10">
        <v>8.0372100000000044E-2</v>
      </c>
      <c r="P36" s="2">
        <v>-0.29405726199999982</v>
      </c>
      <c r="Q36" s="2">
        <v>-1638887.5253714754</v>
      </c>
      <c r="R36" s="22">
        <v>0.26920706869621974</v>
      </c>
      <c r="S36" s="7">
        <v>-1.6644145039999998</v>
      </c>
      <c r="T36" s="19">
        <v>-3.182085431</v>
      </c>
    </row>
    <row r="37" spans="4:20" x14ac:dyDescent="0.25">
      <c r="D37" s="4">
        <f>E36+1</f>
        <v>45936</v>
      </c>
      <c r="E37" s="4">
        <f t="shared" ref="E37:E66" si="5">D37+6</f>
        <v>45942</v>
      </c>
      <c r="F37" s="2">
        <v>-0.12281363900000003</v>
      </c>
      <c r="G37" s="10">
        <v>-3.1533831000000075E-2</v>
      </c>
      <c r="H37" s="2">
        <v>5.9235698999999954E-2</v>
      </c>
      <c r="I37" s="10">
        <v>-5156207.9887947142</v>
      </c>
      <c r="J37" s="2">
        <v>-2.5275640169999987</v>
      </c>
      <c r="K37" s="2">
        <v>-0.27302363199999985</v>
      </c>
      <c r="L37" s="2">
        <v>-1.0537839880000004</v>
      </c>
      <c r="M37" s="10">
        <v>-3171054.5825498747</v>
      </c>
      <c r="N37" s="2">
        <v>-0.48255538299999967</v>
      </c>
      <c r="O37" s="10">
        <v>-0.1413779420000002</v>
      </c>
      <c r="P37" s="2">
        <v>-0.16410006399999985</v>
      </c>
      <c r="Q37" s="2">
        <v>-720103.4544881999</v>
      </c>
      <c r="R37" s="22">
        <v>0</v>
      </c>
      <c r="S37" s="7">
        <v>-1.0369896549999995</v>
      </c>
      <c r="T37" s="19">
        <v>-4.7375167969999978</v>
      </c>
    </row>
    <row r="38" spans="4:20" x14ac:dyDescent="0.25">
      <c r="D38" s="4">
        <f t="shared" ref="D38:D67" si="6">E37+1</f>
        <v>45943</v>
      </c>
      <c r="E38" s="4">
        <f t="shared" si="5"/>
        <v>45949</v>
      </c>
      <c r="F38" s="2">
        <v>-0.56068093600000002</v>
      </c>
      <c r="G38" s="10">
        <v>-0.10129351299999999</v>
      </c>
      <c r="H38" s="2">
        <v>-0.19081267100000002</v>
      </c>
      <c r="I38" s="10">
        <v>1046207.0602785986</v>
      </c>
      <c r="J38" s="2">
        <v>-1.2941206249999992</v>
      </c>
      <c r="K38" s="2">
        <v>-0.33800526700000028</v>
      </c>
      <c r="L38" s="2">
        <v>-0.43914299000000001</v>
      </c>
      <c r="M38" s="10">
        <v>-10240530.079993317</v>
      </c>
      <c r="N38" s="2">
        <v>-0.1665777179999999</v>
      </c>
      <c r="O38" s="10">
        <v>-7.9847180000000434E-3</v>
      </c>
      <c r="P38" s="2">
        <v>-2.7732620000000454E-3</v>
      </c>
      <c r="Q38" s="2">
        <v>-266014.49633652013</v>
      </c>
      <c r="R38" s="22">
        <v>0</v>
      </c>
      <c r="S38" s="7">
        <v>-0.28569800100000009</v>
      </c>
      <c r="T38" s="19">
        <v>-3.1013916999999993</v>
      </c>
    </row>
    <row r="39" spans="4:20" x14ac:dyDescent="0.25">
      <c r="D39" s="4">
        <f t="shared" si="6"/>
        <v>45950</v>
      </c>
      <c r="E39" s="4">
        <f t="shared" si="5"/>
        <v>45956</v>
      </c>
      <c r="F39" s="2">
        <v>0.12434993300000054</v>
      </c>
      <c r="G39" s="10">
        <v>8.6889610000000062E-2</v>
      </c>
      <c r="H39" s="2">
        <v>0.291793211</v>
      </c>
      <c r="I39" s="10">
        <v>-7380741.6222799094</v>
      </c>
      <c r="J39" s="2">
        <v>-3.732605184999997</v>
      </c>
      <c r="K39" s="2">
        <v>-0.20523456500000009</v>
      </c>
      <c r="L39" s="2">
        <v>0.40456805299999976</v>
      </c>
      <c r="M39" s="10">
        <v>-5510308.4937366396</v>
      </c>
      <c r="N39" s="2">
        <v>-0.45738827399999971</v>
      </c>
      <c r="O39" s="10">
        <v>-0.13314037200000001</v>
      </c>
      <c r="P39" s="2">
        <v>-0.74003338500000004</v>
      </c>
      <c r="Q39" s="2">
        <v>-1499439.9795279896</v>
      </c>
      <c r="R39" s="22">
        <v>0</v>
      </c>
      <c r="S39" s="7">
        <v>-1.9143553950000005</v>
      </c>
      <c r="T39" s="19">
        <v>-4.3608009739999964</v>
      </c>
    </row>
    <row r="40" spans="4:20" x14ac:dyDescent="0.25">
      <c r="D40" s="4">
        <f t="shared" si="6"/>
        <v>45957</v>
      </c>
      <c r="E40" s="4">
        <f t="shared" si="5"/>
        <v>45963</v>
      </c>
      <c r="F40" s="2">
        <v>0.24960666399999992</v>
      </c>
      <c r="G40" s="10">
        <v>7.2365148999999865E-2</v>
      </c>
      <c r="H40" s="2">
        <v>-0.16116647799999992</v>
      </c>
      <c r="I40" s="10">
        <v>-15270156.948826561</v>
      </c>
      <c r="J40" s="2">
        <v>-6.2204839520000084</v>
      </c>
      <c r="K40" s="2">
        <v>-0.82334902299999979</v>
      </c>
      <c r="L40" s="2">
        <v>-1.022157623</v>
      </c>
      <c r="M40" s="10">
        <v>-3156844.0064978013</v>
      </c>
      <c r="N40" s="2">
        <v>-0.38748453899999968</v>
      </c>
      <c r="O40" s="10">
        <v>-0.25123660500000011</v>
      </c>
      <c r="P40" s="2">
        <v>-0.719608684</v>
      </c>
      <c r="Q40" s="2">
        <v>-887672.0309550853</v>
      </c>
      <c r="R40" s="22">
        <v>0.18685678639986991</v>
      </c>
      <c r="S40" s="7">
        <v>-1.5366412420000002</v>
      </c>
      <c r="T40" s="19">
        <v>-9.2635150910000092</v>
      </c>
    </row>
    <row r="41" spans="4:20" x14ac:dyDescent="0.25">
      <c r="D41" s="29" t="s">
        <v>24</v>
      </c>
      <c r="E41" s="29"/>
      <c r="F41" s="5"/>
      <c r="G41" s="9"/>
      <c r="H41" s="5"/>
      <c r="I41" s="9"/>
      <c r="J41" s="5"/>
      <c r="K41" s="5"/>
      <c r="L41" s="5"/>
      <c r="M41" s="5"/>
      <c r="N41" s="5"/>
      <c r="O41" s="9"/>
      <c r="P41" s="5"/>
      <c r="Q41" s="5"/>
      <c r="R41" s="5"/>
      <c r="S41" s="5"/>
      <c r="T41" s="20"/>
    </row>
    <row r="42" spans="4:20" x14ac:dyDescent="0.25">
      <c r="D42" s="4">
        <f>E40+1</f>
        <v>45964</v>
      </c>
      <c r="E42" s="4">
        <f t="shared" si="5"/>
        <v>45970</v>
      </c>
      <c r="F42" s="2">
        <v>-0.38163926799999975</v>
      </c>
      <c r="G42" s="10">
        <v>-8.098707899999999E-2</v>
      </c>
      <c r="H42" s="2">
        <v>-2.6942322999999987E-2</v>
      </c>
      <c r="I42" s="10">
        <v>1154703.4295868776</v>
      </c>
      <c r="J42" s="2">
        <v>-8.3337206519999985</v>
      </c>
      <c r="K42" s="2">
        <v>-0.77296563599999923</v>
      </c>
      <c r="L42" s="2">
        <v>-0.83959709800000004</v>
      </c>
      <c r="M42" s="10">
        <v>25345645.453831274</v>
      </c>
      <c r="N42" s="2">
        <v>-0.397649739</v>
      </c>
      <c r="O42" s="10">
        <v>-7.9746103000000179E-2</v>
      </c>
      <c r="P42" s="2">
        <v>-4.7878637000000029E-2</v>
      </c>
      <c r="Q42" s="2">
        <v>-631259.39864813001</v>
      </c>
      <c r="R42" s="22">
        <v>0</v>
      </c>
      <c r="S42" s="7">
        <v>-0.72532700199999989</v>
      </c>
      <c r="T42" s="19">
        <v>-10.961126534999996</v>
      </c>
    </row>
    <row r="43" spans="4:20" x14ac:dyDescent="0.25">
      <c r="D43" s="4">
        <f t="shared" si="6"/>
        <v>45971</v>
      </c>
      <c r="E43" s="4">
        <f t="shared" si="5"/>
        <v>45977</v>
      </c>
      <c r="F43" s="2">
        <v>-5.6613814999999817E-2</v>
      </c>
      <c r="G43" s="10">
        <v>-2.3821413000000007E-2</v>
      </c>
      <c r="H43" s="2">
        <v>4.3942557999999965E-2</v>
      </c>
      <c r="I43" s="10">
        <v>-1757259.7672593014</v>
      </c>
      <c r="J43" s="2">
        <v>-4.7085497409999926</v>
      </c>
      <c r="K43" s="2">
        <v>-0.23971258000000012</v>
      </c>
      <c r="L43" s="2">
        <v>-0.10488991999999973</v>
      </c>
      <c r="M43" s="10">
        <v>13819417.351624673</v>
      </c>
      <c r="N43" s="2">
        <v>0.21015249900000027</v>
      </c>
      <c r="O43" s="10">
        <v>2.1256904999999961E-2</v>
      </c>
      <c r="P43" s="2">
        <v>1.2118870000000016E-2</v>
      </c>
      <c r="Q43" s="2">
        <v>-784280.24669205991</v>
      </c>
      <c r="R43" s="22">
        <v>0.36227116048776964</v>
      </c>
      <c r="S43" s="7">
        <v>-0.47823904799999967</v>
      </c>
      <c r="T43" s="19">
        <v>-4.8461166369999917</v>
      </c>
    </row>
    <row r="44" spans="4:20" x14ac:dyDescent="0.25">
      <c r="D44" s="4">
        <f t="shared" si="6"/>
        <v>45978</v>
      </c>
      <c r="E44" s="4">
        <f t="shared" si="5"/>
        <v>45984</v>
      </c>
      <c r="F44" s="2">
        <v>-0.34285956100000003</v>
      </c>
      <c r="G44" s="10">
        <v>5.1920315000000071E-2</v>
      </c>
      <c r="H44" s="2">
        <v>4.0289431000000091E-2</v>
      </c>
      <c r="I44" s="10">
        <v>1526683.2067191673</v>
      </c>
      <c r="J44" s="2">
        <v>-0.64449606900000034</v>
      </c>
      <c r="K44" s="2">
        <v>2.4978649000000304E-2</v>
      </c>
      <c r="L44" s="2">
        <v>-0.17869930799999997</v>
      </c>
      <c r="M44" s="10">
        <v>-1427900.844210394</v>
      </c>
      <c r="N44" s="2">
        <v>0.29507717700000008</v>
      </c>
      <c r="O44" s="10">
        <v>-3.580690000000004E-3</v>
      </c>
      <c r="P44" s="2">
        <v>0</v>
      </c>
      <c r="Q44" s="2">
        <v>-550066.46276754001</v>
      </c>
      <c r="R44" s="22">
        <v>0.18685678639986991</v>
      </c>
      <c r="S44" s="7">
        <v>-0.16467640199999994</v>
      </c>
      <c r="T44" s="19">
        <v>-0.75737005599999974</v>
      </c>
    </row>
    <row r="45" spans="4:20" x14ac:dyDescent="0.25">
      <c r="D45" s="4">
        <f t="shared" si="6"/>
        <v>45985</v>
      </c>
      <c r="E45" s="4">
        <f t="shared" si="5"/>
        <v>45991</v>
      </c>
      <c r="F45" s="2">
        <v>-0.30577521800000018</v>
      </c>
      <c r="G45" s="10">
        <v>5.5096900000000911E-4</v>
      </c>
      <c r="H45" s="2">
        <v>1.6192423000000077E-2</v>
      </c>
      <c r="I45" s="10">
        <v>64564.528750710248</v>
      </c>
      <c r="J45" s="2">
        <v>-5.7244656699999972</v>
      </c>
      <c r="K45" s="2">
        <v>-0.29249049700000029</v>
      </c>
      <c r="L45" s="2">
        <v>-0.15145630099999982</v>
      </c>
      <c r="M45" s="10">
        <v>13403074.582160121</v>
      </c>
      <c r="N45" s="2">
        <v>-0.30854079800000006</v>
      </c>
      <c r="O45" s="10">
        <v>-9.8082535000000012E-2</v>
      </c>
      <c r="P45" s="2">
        <v>-3.0888877000000092E-2</v>
      </c>
      <c r="Q45" s="2">
        <v>-368458.6922151196</v>
      </c>
      <c r="R45" s="22">
        <v>5.1895952253339997E-2</v>
      </c>
      <c r="S45" s="7">
        <v>-0.40732785999999988</v>
      </c>
      <c r="T45" s="19">
        <v>-6.8949565039999969</v>
      </c>
    </row>
    <row r="46" spans="4:20" x14ac:dyDescent="0.25">
      <c r="D46" s="29" t="s">
        <v>25</v>
      </c>
      <c r="E46" s="29"/>
      <c r="F46" s="5"/>
      <c r="G46" s="9"/>
      <c r="H46" s="5"/>
      <c r="I46" s="9"/>
      <c r="J46" s="5"/>
      <c r="K46" s="5"/>
      <c r="L46" s="5"/>
      <c r="M46" s="5"/>
      <c r="N46" s="5"/>
      <c r="O46" s="9"/>
      <c r="P46" s="5"/>
      <c r="Q46" s="5"/>
      <c r="R46" s="5"/>
      <c r="S46" s="5"/>
      <c r="T46" s="20"/>
    </row>
    <row r="47" spans="4:20" x14ac:dyDescent="0.25">
      <c r="D47" s="4">
        <f>E45+1</f>
        <v>45992</v>
      </c>
      <c r="E47" s="4">
        <f>D47+6</f>
        <v>45998</v>
      </c>
      <c r="F47" s="2">
        <v>0.61529022700000002</v>
      </c>
      <c r="G47" s="10">
        <v>0.17207513499999982</v>
      </c>
      <c r="H47" s="2">
        <v>0.14163909299999999</v>
      </c>
      <c r="I47" s="10">
        <v>-11205944.477841003</v>
      </c>
      <c r="J47" s="2">
        <v>-4.2839542170000042</v>
      </c>
      <c r="K47" s="2">
        <v>-0.79761205399999946</v>
      </c>
      <c r="L47" s="2">
        <v>-0.4215855029999997</v>
      </c>
      <c r="M47" s="10">
        <v>808975.6657306467</v>
      </c>
      <c r="N47" s="2">
        <v>-0.78768811000000005</v>
      </c>
      <c r="O47" s="10">
        <v>-9.7861884000000093E-2</v>
      </c>
      <c r="P47" s="2">
        <v>-0.12080853599999995</v>
      </c>
      <c r="Q47" s="2">
        <v>-830954.18414083449</v>
      </c>
      <c r="R47" s="22">
        <v>-7.5126713847799989E-3</v>
      </c>
      <c r="S47" s="7">
        <v>-1.3472605050000004</v>
      </c>
      <c r="T47" s="19">
        <v>-5.5805058490000041</v>
      </c>
    </row>
    <row r="48" spans="4:20" x14ac:dyDescent="0.25">
      <c r="D48" s="4">
        <f>E47+1</f>
        <v>45999</v>
      </c>
      <c r="E48" s="4">
        <f t="shared" si="5"/>
        <v>46005</v>
      </c>
      <c r="F48" s="2">
        <v>-0.26829527899999989</v>
      </c>
      <c r="G48" s="10">
        <v>-4.4615027000000057E-2</v>
      </c>
      <c r="H48" s="2">
        <v>-2.2346620000000144E-3</v>
      </c>
      <c r="I48" s="10">
        <v>1033168.4850066374</v>
      </c>
      <c r="J48" s="2">
        <v>-8.523844801000001</v>
      </c>
      <c r="K48" s="2">
        <v>-0.93210527400000021</v>
      </c>
      <c r="L48" s="2">
        <v>-0.35617479499999966</v>
      </c>
      <c r="M48" s="10">
        <v>25345310.36032154</v>
      </c>
      <c r="N48" s="2">
        <v>-0.65318803000000025</v>
      </c>
      <c r="O48" s="10">
        <v>-0.17699248699999992</v>
      </c>
      <c r="P48" s="2">
        <v>-0.12671848799999999</v>
      </c>
      <c r="Q48" s="2">
        <v>-845582.61317611462</v>
      </c>
      <c r="R48" s="22">
        <v>-0.16654215271402975</v>
      </c>
      <c r="S48" s="7">
        <v>-0.89966397299999989</v>
      </c>
      <c r="T48" s="19">
        <v>-11.084168843</v>
      </c>
    </row>
    <row r="49" spans="4:20" x14ac:dyDescent="0.25">
      <c r="D49" s="4">
        <f t="shared" si="6"/>
        <v>46006</v>
      </c>
      <c r="E49" s="4">
        <f t="shared" si="5"/>
        <v>46012</v>
      </c>
      <c r="F49" s="2">
        <v>-0.32382284100000014</v>
      </c>
      <c r="G49" s="10">
        <v>3.196377000000041E-3</v>
      </c>
      <c r="H49" s="2">
        <v>0</v>
      </c>
      <c r="I49" s="10">
        <v>5281789.8671461288</v>
      </c>
      <c r="J49" s="2">
        <v>-5.0143751399999967</v>
      </c>
      <c r="K49" s="2">
        <v>-0.3382814870000001</v>
      </c>
      <c r="L49" s="2">
        <v>-0.15974853500000016</v>
      </c>
      <c r="M49" s="10">
        <v>11239358.772007219</v>
      </c>
      <c r="N49" s="2">
        <v>-0.49231819400000004</v>
      </c>
      <c r="O49" s="10">
        <v>-0.10906542000000019</v>
      </c>
      <c r="P49" s="2">
        <v>-3.307483000000002E-2</v>
      </c>
      <c r="Q49" s="2">
        <v>-825455.27588850982</v>
      </c>
      <c r="R49" s="22">
        <v>-2.2827451592519997E-2</v>
      </c>
      <c r="S49" s="7">
        <v>-0.8188593070000002</v>
      </c>
      <c r="T49" s="19">
        <v>-6.4674900699999975</v>
      </c>
    </row>
    <row r="50" spans="4:20" x14ac:dyDescent="0.25">
      <c r="D50" s="4">
        <f t="shared" si="6"/>
        <v>46013</v>
      </c>
      <c r="E50" s="4">
        <f t="shared" si="5"/>
        <v>46019</v>
      </c>
      <c r="F50" s="2">
        <v>-1.0390694369999998</v>
      </c>
      <c r="G50" s="10">
        <v>-0.18916129600000001</v>
      </c>
      <c r="H50" s="2">
        <v>-0.16353583899999991</v>
      </c>
      <c r="I50" s="10">
        <v>5663088.7409283388</v>
      </c>
      <c r="J50" s="2">
        <v>-11.30309459800001</v>
      </c>
      <c r="K50" s="2">
        <v>-2.7914492849999992</v>
      </c>
      <c r="L50" s="2">
        <v>-2.7095355730000006</v>
      </c>
      <c r="M50" s="10">
        <v>45771481.410046414</v>
      </c>
      <c r="N50" s="2">
        <v>-0.28007847300000016</v>
      </c>
      <c r="O50" s="10">
        <v>-0.11071808599999974</v>
      </c>
      <c r="P50" s="2">
        <v>-0.12820929799999989</v>
      </c>
      <c r="Q50" s="2">
        <v>-1614368.1633949899</v>
      </c>
      <c r="R50" s="22">
        <v>-3.3687384980970035E-2</v>
      </c>
      <c r="S50" s="7">
        <v>-1.1424339969999999</v>
      </c>
      <c r="T50" s="19">
        <v>-18.714851885000009</v>
      </c>
    </row>
    <row r="51" spans="4:20" x14ac:dyDescent="0.25">
      <c r="D51" s="29" t="s">
        <v>26</v>
      </c>
      <c r="E51" s="29"/>
      <c r="F51" s="5"/>
      <c r="G51" s="9"/>
      <c r="H51" s="5"/>
      <c r="I51" s="9"/>
      <c r="J51" s="5"/>
      <c r="K51" s="5"/>
      <c r="L51" s="5"/>
      <c r="M51" s="5"/>
      <c r="N51" s="5"/>
      <c r="O51" s="9"/>
      <c r="P51" s="5"/>
      <c r="Q51" s="5"/>
      <c r="R51" s="5"/>
      <c r="S51" s="5"/>
      <c r="T51" s="20"/>
    </row>
    <row r="52" spans="4:20" x14ac:dyDescent="0.25">
      <c r="D52" s="4">
        <f>E50+1</f>
        <v>46020</v>
      </c>
      <c r="E52" s="4">
        <f>D52+6</f>
        <v>46026</v>
      </c>
      <c r="F52" s="2">
        <v>0.1116250750000001</v>
      </c>
      <c r="G52" s="10">
        <v>6.2151853999999958E-2</v>
      </c>
      <c r="H52" s="2">
        <v>0.14496749799999997</v>
      </c>
      <c r="I52" s="10">
        <v>-6163544.3591814013</v>
      </c>
      <c r="J52" s="2">
        <v>-1.9796469890000019</v>
      </c>
      <c r="K52" s="2">
        <v>-0.2900585579999998</v>
      </c>
      <c r="L52" s="2">
        <v>9.9507873999999899E-2</v>
      </c>
      <c r="M52" s="10">
        <v>-7063608.4516783794</v>
      </c>
      <c r="N52" s="2">
        <v>-1.2312173550000005</v>
      </c>
      <c r="O52" s="10">
        <v>-0.25510370300000001</v>
      </c>
      <c r="P52" s="2">
        <v>-0.28748433200000001</v>
      </c>
      <c r="Q52" s="2">
        <v>-1370960.7405495702</v>
      </c>
      <c r="R52" s="22">
        <v>8.8416125126799926E-3</v>
      </c>
      <c r="S52" s="7">
        <v>-1.5378889120000006</v>
      </c>
      <c r="T52" s="19">
        <v>-3.6252586360000021</v>
      </c>
    </row>
    <row r="53" spans="4:20" x14ac:dyDescent="0.25">
      <c r="D53" s="4">
        <f>E52+1</f>
        <v>46027</v>
      </c>
      <c r="E53" s="4">
        <f t="shared" si="5"/>
        <v>46033</v>
      </c>
      <c r="F53" s="2">
        <v>0.15410226499999993</v>
      </c>
      <c r="G53" s="10">
        <v>2.5000000000000001E-2</v>
      </c>
      <c r="H53" s="2">
        <v>1.3960259999999948E-2</v>
      </c>
      <c r="I53" s="10">
        <v>-2523436.0922003053</v>
      </c>
      <c r="J53" s="2">
        <v>-1.4878919540000008</v>
      </c>
      <c r="K53" s="2">
        <v>-0.20218903000000024</v>
      </c>
      <c r="L53" s="2">
        <v>7.511789899999971E-2</v>
      </c>
      <c r="M53" s="10">
        <v>-15437473.80577445</v>
      </c>
      <c r="N53" s="2">
        <v>-0.2069973989999993</v>
      </c>
      <c r="O53" s="10">
        <v>-0.16751702899999998</v>
      </c>
      <c r="P53" s="2">
        <v>-0.25921127699999991</v>
      </c>
      <c r="Q53" s="2">
        <v>-1725118.806189236</v>
      </c>
      <c r="R53" s="22">
        <v>-5.0095350007090034E-2</v>
      </c>
      <c r="S53" s="7">
        <v>-1.2136936139999999</v>
      </c>
      <c r="T53" s="19">
        <v>-2.0556262650000008</v>
      </c>
    </row>
    <row r="54" spans="4:20" x14ac:dyDescent="0.25">
      <c r="D54" s="4">
        <f t="shared" si="6"/>
        <v>46034</v>
      </c>
      <c r="E54" s="4">
        <f t="shared" si="5"/>
        <v>46040</v>
      </c>
      <c r="F54" s="2">
        <v>-0.21336906300000022</v>
      </c>
      <c r="G54" s="10">
        <v>-5.6186035999999946E-2</v>
      </c>
      <c r="H54" s="2">
        <v>-4.0056401000000054E-2</v>
      </c>
      <c r="I54" s="10">
        <v>294146.05011467973</v>
      </c>
      <c r="J54" s="2">
        <v>0.24395706400000131</v>
      </c>
      <c r="K54" s="2">
        <v>-0.19002787499999996</v>
      </c>
      <c r="L54" s="2">
        <v>-0.28960931100000004</v>
      </c>
      <c r="M54" s="10">
        <v>-8517075.882665636</v>
      </c>
      <c r="N54" s="2">
        <v>-0.32993612500000014</v>
      </c>
      <c r="O54" s="10">
        <v>-9.3420697000000025E-2</v>
      </c>
      <c r="P54" s="2">
        <v>-0.21678478699999995</v>
      </c>
      <c r="Q54" s="2">
        <v>-2714348.3149305088</v>
      </c>
      <c r="R54" s="22">
        <v>0.16758447582938016</v>
      </c>
      <c r="S54" s="7">
        <v>-1.2430399050000001</v>
      </c>
      <c r="T54" s="19">
        <v>-1.1854332309999991</v>
      </c>
    </row>
    <row r="55" spans="4:20" x14ac:dyDescent="0.25">
      <c r="D55" s="4">
        <f t="shared" si="6"/>
        <v>46041</v>
      </c>
      <c r="E55" s="4">
        <f t="shared" si="5"/>
        <v>46047</v>
      </c>
      <c r="F55" s="2">
        <v>-0.26549876099999969</v>
      </c>
      <c r="G55" s="10">
        <v>-3.9862294000000305E-2</v>
      </c>
      <c r="H55" s="2">
        <v>-3.3333099999998696E-4</v>
      </c>
      <c r="I55" s="10">
        <v>-1047727.9703713621</v>
      </c>
      <c r="J55" s="2">
        <v>-2.7184429109999964</v>
      </c>
      <c r="K55" s="2">
        <v>-0.2148504369999997</v>
      </c>
      <c r="L55" s="2">
        <v>-3.5650643000000003E-2</v>
      </c>
      <c r="M55" s="10">
        <v>387479.539358815</v>
      </c>
      <c r="N55" s="2">
        <v>9.5966046999999943E-2</v>
      </c>
      <c r="O55" s="10">
        <v>2.3082299999999917E-2</v>
      </c>
      <c r="P55" s="2">
        <v>1.9150318999999853E-2</v>
      </c>
      <c r="Q55" s="2">
        <v>-2139152.6987910182</v>
      </c>
      <c r="R55" s="22">
        <v>0.18903812843101997</v>
      </c>
      <c r="S55" s="7">
        <v>-0.72423264100000007</v>
      </c>
      <c r="T55" s="19">
        <v>-3.1364397109999955</v>
      </c>
    </row>
    <row r="56" spans="4:20" x14ac:dyDescent="0.25">
      <c r="D56" s="4">
        <f t="shared" si="6"/>
        <v>46048</v>
      </c>
      <c r="E56" s="4">
        <f t="shared" si="5"/>
        <v>46054</v>
      </c>
      <c r="F56" s="2">
        <v>-0.48067891900000048</v>
      </c>
      <c r="G56" s="10">
        <v>-2.3621430000000032E-3</v>
      </c>
      <c r="H56" s="2">
        <v>2.1826152999999977E-2</v>
      </c>
      <c r="I56" s="10">
        <v>569347.32040626183</v>
      </c>
      <c r="J56" s="2">
        <v>-3.123301154</v>
      </c>
      <c r="K56" s="2">
        <v>-0.55658524700000012</v>
      </c>
      <c r="L56" s="2">
        <v>-0.32895737500000027</v>
      </c>
      <c r="M56" s="10">
        <v>6414619.8394669397</v>
      </c>
      <c r="N56" s="2">
        <v>5.0466480999999931E-2</v>
      </c>
      <c r="O56" s="10">
        <v>-5.4443310999999599E-2</v>
      </c>
      <c r="P56" s="2">
        <v>-0.10289037500000001</v>
      </c>
      <c r="Q56" s="2">
        <v>-1242081.6845685097</v>
      </c>
      <c r="R56" s="22">
        <v>-4.8290948746250097E-2</v>
      </c>
      <c r="S56" s="7">
        <v>-0.96682194899999974</v>
      </c>
      <c r="T56" s="19">
        <v>-4.5769258900000009</v>
      </c>
    </row>
    <row r="57" spans="4:20" x14ac:dyDescent="0.25">
      <c r="D57" s="29" t="s">
        <v>27</v>
      </c>
      <c r="E57" s="29"/>
      <c r="F57" s="5"/>
      <c r="G57" s="9"/>
      <c r="H57" s="5"/>
      <c r="I57" s="9"/>
      <c r="J57" s="5"/>
      <c r="K57" s="5"/>
      <c r="L57" s="5"/>
      <c r="M57" s="5"/>
      <c r="N57" s="5"/>
      <c r="O57" s="9"/>
      <c r="P57" s="5"/>
      <c r="Q57" s="5"/>
      <c r="R57" s="5"/>
      <c r="S57" s="5"/>
      <c r="T57" s="20"/>
    </row>
    <row r="58" spans="4:20" x14ac:dyDescent="0.25">
      <c r="D58" s="4">
        <f>E56+1</f>
        <v>46055</v>
      </c>
      <c r="E58" s="4">
        <f t="shared" si="5"/>
        <v>46061</v>
      </c>
      <c r="F58" s="2">
        <v>-0.36077842600000015</v>
      </c>
      <c r="G58" s="10">
        <v>3.4967715000000114E-2</v>
      </c>
      <c r="H58" s="2">
        <v>1.2997343000000001E-2</v>
      </c>
      <c r="I58" s="10">
        <v>-303672.17000090005</v>
      </c>
      <c r="J58" s="2">
        <v>-2.6136223890000001</v>
      </c>
      <c r="K58" s="2">
        <v>-0.17193445099999996</v>
      </c>
      <c r="L58" s="2">
        <v>-0.11584567499999986</v>
      </c>
      <c r="M58" s="10">
        <v>-1088151.6257077002</v>
      </c>
      <c r="N58" s="2">
        <v>0.20279058000000014</v>
      </c>
      <c r="O58" s="10">
        <v>-2.2121130000000277E-2</v>
      </c>
      <c r="P58" s="2">
        <v>-8.5558587999999991E-2</v>
      </c>
      <c r="Q58" s="2">
        <v>-1720100.3639584195</v>
      </c>
      <c r="R58" s="22">
        <v>1.9880757309890005E-2</v>
      </c>
      <c r="S58" s="7">
        <v>-0.59992534099999972</v>
      </c>
      <c r="T58" s="19">
        <v>-3.1191050209999998</v>
      </c>
    </row>
    <row r="59" spans="4:20" x14ac:dyDescent="0.25">
      <c r="D59" s="4">
        <f t="shared" si="6"/>
        <v>46062</v>
      </c>
      <c r="E59" s="4">
        <f t="shared" si="5"/>
        <v>46068</v>
      </c>
      <c r="F59" s="2">
        <v>0.14229682300000007</v>
      </c>
      <c r="G59" s="10">
        <v>2.0673578000000133E-2</v>
      </c>
      <c r="H59" s="2">
        <v>7.1725729999999434E-3</v>
      </c>
      <c r="I59" s="10">
        <v>-2643919.9350516377</v>
      </c>
      <c r="J59" s="2">
        <v>2.2873038029999946</v>
      </c>
      <c r="K59" s="2">
        <v>0.73695634800000032</v>
      </c>
      <c r="L59" s="2">
        <v>0.64569238699999998</v>
      </c>
      <c r="M59" s="10">
        <v>-22268243.985592101</v>
      </c>
      <c r="N59" s="2">
        <v>0.80846668199999983</v>
      </c>
      <c r="O59" s="10">
        <v>9.2241028999999919E-2</v>
      </c>
      <c r="P59" s="2">
        <v>-1.8180292000000008E-2</v>
      </c>
      <c r="Q59" s="2">
        <v>-2297423.8750567753</v>
      </c>
      <c r="R59" s="22">
        <v>-9.8991184031700027E-3</v>
      </c>
      <c r="S59" s="7">
        <v>-0.31131894399999988</v>
      </c>
      <c r="T59" s="19">
        <v>4.7226229309999948</v>
      </c>
    </row>
    <row r="60" spans="4:20" x14ac:dyDescent="0.25">
      <c r="D60" s="4">
        <f t="shared" si="6"/>
        <v>46069</v>
      </c>
      <c r="E60" s="4">
        <f t="shared" si="5"/>
        <v>46075</v>
      </c>
      <c r="F60" s="2">
        <v>-0.43929392000000017</v>
      </c>
      <c r="G60" s="10">
        <v>-2.5000000000000001E-2</v>
      </c>
      <c r="H60" s="2">
        <v>-9.9111300000004126E-4</v>
      </c>
      <c r="I60" s="10">
        <v>171367.88745404908</v>
      </c>
      <c r="J60" s="2">
        <v>-4.441221664000004</v>
      </c>
      <c r="K60" s="2">
        <v>-0.23423319300000081</v>
      </c>
      <c r="L60" s="2">
        <v>6.3301547000000194E-2</v>
      </c>
      <c r="M60" s="10">
        <v>7096800.3844059901</v>
      </c>
      <c r="N60" s="2">
        <v>-0.15394847600000008</v>
      </c>
      <c r="O60" s="10">
        <v>-2.0545579000000088E-2</v>
      </c>
      <c r="P60" s="2">
        <v>6.1927119999999947E-2</v>
      </c>
      <c r="Q60" s="2">
        <v>-1898355.0736175242</v>
      </c>
      <c r="R60" s="22">
        <v>-4.4822274897300006E-3</v>
      </c>
      <c r="S60" s="7">
        <v>-0.44128647500000001</v>
      </c>
      <c r="T60" s="19">
        <v>-5.1900052780000054</v>
      </c>
    </row>
    <row r="61" spans="4:20" x14ac:dyDescent="0.25">
      <c r="D61" s="4">
        <f t="shared" si="6"/>
        <v>46076</v>
      </c>
      <c r="E61" s="4">
        <f t="shared" si="5"/>
        <v>46082</v>
      </c>
      <c r="F61" s="2">
        <v>0.10288523299999974</v>
      </c>
      <c r="G61" s="10">
        <v>9.3304622000000115E-2</v>
      </c>
      <c r="H61" s="2">
        <v>6.5737167999999999E-2</v>
      </c>
      <c r="I61" s="10">
        <v>-3454815.9364940189</v>
      </c>
      <c r="J61" s="2">
        <v>-3.3116007740000031</v>
      </c>
      <c r="K61" s="2">
        <v>-2.6730351999999926E-2</v>
      </c>
      <c r="L61" s="2">
        <v>-5.8143604999999751E-2</v>
      </c>
      <c r="M61" s="10">
        <v>2387155.9109133352</v>
      </c>
      <c r="N61" s="2">
        <v>1.990382100000045E-2</v>
      </c>
      <c r="O61" s="10">
        <v>4.0370288999999955E-2</v>
      </c>
      <c r="P61" s="2">
        <v>0</v>
      </c>
      <c r="Q61" s="2">
        <v>-717468.74738982483</v>
      </c>
      <c r="R61" s="22">
        <v>6.1640875218550016E-2</v>
      </c>
      <c r="S61" s="7">
        <v>-0.25288850299999976</v>
      </c>
      <c r="T61" s="19">
        <v>-3.0742735980000022</v>
      </c>
    </row>
    <row r="62" spans="4:20" x14ac:dyDescent="0.25">
      <c r="D62" s="29" t="s">
        <v>28</v>
      </c>
      <c r="E62" s="29"/>
      <c r="F62" s="5"/>
      <c r="G62" s="9"/>
      <c r="H62" s="5"/>
      <c r="I62" s="9"/>
      <c r="J62" s="5"/>
      <c r="K62" s="5"/>
      <c r="L62" s="5"/>
      <c r="M62" s="5"/>
      <c r="N62" s="5"/>
      <c r="O62" s="9"/>
      <c r="P62" s="5"/>
      <c r="Q62" s="5"/>
      <c r="R62" s="5"/>
      <c r="S62" s="5"/>
      <c r="T62" s="20"/>
    </row>
    <row r="63" spans="4:20" x14ac:dyDescent="0.25">
      <c r="D63" s="4">
        <f>E61+1</f>
        <v>46083</v>
      </c>
      <c r="E63" s="4">
        <f>D63+6</f>
        <v>46089</v>
      </c>
      <c r="F63" s="2">
        <v>-0.71540640400000022</v>
      </c>
      <c r="G63" s="10">
        <v>-0.10501247799999999</v>
      </c>
      <c r="H63" s="2">
        <v>1.122581700000012E-2</v>
      </c>
      <c r="I63" s="10">
        <v>3014756.7789012394</v>
      </c>
      <c r="J63" s="2">
        <v>-9.5748765339999959</v>
      </c>
      <c r="K63" s="2">
        <v>-0.65855520599999984</v>
      </c>
      <c r="L63" s="2">
        <v>-0.34215364100000067</v>
      </c>
      <c r="M63" s="10">
        <v>32320554.52604723</v>
      </c>
      <c r="N63" s="2">
        <v>-0.4824000280000002</v>
      </c>
      <c r="O63" s="10">
        <v>-6.9775016000000162E-2</v>
      </c>
      <c r="P63" s="2">
        <v>-9.7739128999999939E-2</v>
      </c>
      <c r="Q63" s="2">
        <v>-457489.33725516486</v>
      </c>
      <c r="R63" s="22">
        <v>7.6299050287040052E-2</v>
      </c>
      <c r="S63" s="7">
        <v>-0.9326884190000001</v>
      </c>
      <c r="T63" s="19">
        <v>-12.034692618999998</v>
      </c>
    </row>
    <row r="64" spans="4:20" x14ac:dyDescent="0.25">
      <c r="D64" s="4">
        <f>E63+1</f>
        <v>46090</v>
      </c>
      <c r="E64" s="4">
        <f t="shared" si="5"/>
        <v>46096</v>
      </c>
      <c r="F64" s="2">
        <v>-0.99355703500000037</v>
      </c>
      <c r="G64" s="10">
        <v>-7.0584169999999974E-2</v>
      </c>
      <c r="H64" s="2">
        <v>-4.1294710000000012E-2</v>
      </c>
      <c r="I64" s="10">
        <v>7877072.9715365479</v>
      </c>
      <c r="J64" s="2">
        <v>-10.991934431999995</v>
      </c>
      <c r="K64" s="2">
        <v>-0.76114104100000046</v>
      </c>
      <c r="L64" s="2">
        <v>-0.29975923599999987</v>
      </c>
      <c r="M64" s="10">
        <v>61358003.857912816</v>
      </c>
      <c r="N64" s="2">
        <v>-0.33078235500000042</v>
      </c>
      <c r="O64" s="10">
        <v>-7.7609353000000061E-2</v>
      </c>
      <c r="P64" s="2">
        <v>-0.12695457699999985</v>
      </c>
      <c r="Q64" s="2">
        <v>-1014047.243597329</v>
      </c>
      <c r="R64" s="22">
        <v>8.7262613364570071E-2</v>
      </c>
      <c r="S64" s="7">
        <v>-0.46225752199999975</v>
      </c>
      <c r="T64" s="19">
        <v>-13.693616908999996</v>
      </c>
    </row>
    <row r="65" spans="4:20" x14ac:dyDescent="0.25">
      <c r="D65" s="4">
        <f t="shared" si="6"/>
        <v>46097</v>
      </c>
      <c r="E65" s="4">
        <f t="shared" si="5"/>
        <v>46103</v>
      </c>
      <c r="F65" s="28">
        <v>-0.60541721299999984</v>
      </c>
      <c r="G65" s="28">
        <v>-6.9278955999999989E-2</v>
      </c>
      <c r="H65" s="28">
        <v>-3.6497094000000063E-2</v>
      </c>
      <c r="I65" s="28">
        <v>1445598.7333696564</v>
      </c>
      <c r="J65" s="28">
        <v>-8.3616720669999989</v>
      </c>
      <c r="K65" s="28">
        <v>-0.88490302799999987</v>
      </c>
      <c r="L65" s="28">
        <v>-0.54143523299999985</v>
      </c>
      <c r="M65" s="28">
        <v>30252984.36567416</v>
      </c>
      <c r="N65" s="28">
        <v>1.1098804629999994</v>
      </c>
      <c r="O65" s="28">
        <v>0.121425881</v>
      </c>
      <c r="P65" s="28">
        <v>-0.17254591499999974</v>
      </c>
      <c r="Q65" s="28">
        <v>-1686205.15627604</v>
      </c>
      <c r="R65" s="22">
        <v>0.11648005557526016</v>
      </c>
      <c r="S65" s="28">
        <v>-0.92450292400000023</v>
      </c>
      <c r="T65" s="27">
        <v>-9.4404431619999993</v>
      </c>
    </row>
    <row r="66" spans="4:20" x14ac:dyDescent="0.25">
      <c r="D66" s="4">
        <f t="shared" si="6"/>
        <v>46104</v>
      </c>
      <c r="E66" s="4">
        <f t="shared" si="5"/>
        <v>46110</v>
      </c>
      <c r="F66" s="2">
        <v>-0.18476114199999982</v>
      </c>
      <c r="G66" s="10">
        <v>5.8289752999999903E-2</v>
      </c>
      <c r="H66" s="2">
        <v>4.26443119999999E-2</v>
      </c>
      <c r="I66" s="10">
        <v>633223.2544402061</v>
      </c>
      <c r="J66" s="2">
        <v>-1.8776697929999995</v>
      </c>
      <c r="K66" s="2">
        <v>0.35616843200000003</v>
      </c>
      <c r="L66" s="2">
        <v>0.424016002</v>
      </c>
      <c r="M66" s="10">
        <v>1520101.4420056152</v>
      </c>
      <c r="N66" s="2">
        <v>2.1238898140000013</v>
      </c>
      <c r="O66" s="10">
        <v>0.25943123799999979</v>
      </c>
      <c r="P66" s="2">
        <v>3.0714997000000153E-2</v>
      </c>
      <c r="Q66" s="2">
        <v>-2703519.5885639456</v>
      </c>
      <c r="R66" s="22">
        <v>8.3111225735510039E-2</v>
      </c>
      <c r="S66" s="7">
        <v>-0.43794373099999973</v>
      </c>
      <c r="T66" s="19">
        <v>1.2327236130000021</v>
      </c>
    </row>
    <row r="67" spans="4:20" x14ac:dyDescent="0.25">
      <c r="D67" s="4">
        <f t="shared" si="6"/>
        <v>46111</v>
      </c>
      <c r="E67" s="4">
        <f>D67+1</f>
        <v>46112</v>
      </c>
      <c r="F67" s="2">
        <v>-9.3733827999999908E-2</v>
      </c>
      <c r="G67" s="10">
        <v>-1.2251083999999877E-2</v>
      </c>
      <c r="H67" s="2">
        <v>0</v>
      </c>
      <c r="I67" s="10">
        <v>-952251.08103807317</v>
      </c>
      <c r="J67" s="2">
        <v>-0.95991017800000078</v>
      </c>
      <c r="K67" s="2">
        <v>5.8193483999999955E-2</v>
      </c>
      <c r="L67" s="2">
        <v>1.7973626000000194E-2</v>
      </c>
      <c r="M67" s="10">
        <v>4829789.7372849286</v>
      </c>
      <c r="N67" s="2">
        <v>0.18223040299999957</v>
      </c>
      <c r="O67" s="10">
        <v>2.3456732000000102E-2</v>
      </c>
      <c r="P67" s="2">
        <v>-2.8276059999999915E-2</v>
      </c>
      <c r="Q67" s="2">
        <v>-952416.30522551993</v>
      </c>
      <c r="R67" s="22">
        <v>2.6885396617640004E-2</v>
      </c>
      <c r="S67" s="7">
        <v>-0.10864673299999993</v>
      </c>
      <c r="T67" s="19">
        <v>-0.81231690500000064</v>
      </c>
    </row>
    <row r="68" spans="4:20" x14ac:dyDescent="0.25">
      <c r="D68" s="29" t="s">
        <v>29</v>
      </c>
      <c r="E68" s="29"/>
      <c r="F68" s="5">
        <f>SUM(F63:F67)</f>
        <v>-2.5928756220000002</v>
      </c>
      <c r="G68" s="5">
        <f t="shared" ref="G68:T68" si="7">SUM(G63:G67)</f>
        <v>-0.19883693499999996</v>
      </c>
      <c r="H68" s="5">
        <f t="shared" si="7"/>
        <v>-2.3921675000000052E-2</v>
      </c>
      <c r="I68" s="5">
        <f t="shared" si="7"/>
        <v>12018400.657209575</v>
      </c>
      <c r="J68" s="5">
        <f t="shared" si="7"/>
        <v>-31.766063003999992</v>
      </c>
      <c r="K68" s="5">
        <f t="shared" si="7"/>
        <v>-1.8902373590000001</v>
      </c>
      <c r="L68" s="5">
        <f t="shared" si="7"/>
        <v>-0.7413584820000001</v>
      </c>
      <c r="M68" s="5">
        <f t="shared" si="7"/>
        <v>130281433.92892475</v>
      </c>
      <c r="N68" s="5">
        <f t="shared" si="7"/>
        <v>2.6028182969999998</v>
      </c>
      <c r="O68" s="5">
        <f t="shared" si="7"/>
        <v>0.25692948199999965</v>
      </c>
      <c r="P68" s="5">
        <f t="shared" si="7"/>
        <v>-0.39480068399999935</v>
      </c>
      <c r="Q68" s="5">
        <f t="shared" si="7"/>
        <v>-6813677.6309179999</v>
      </c>
      <c r="R68" s="5">
        <f t="shared" si="7"/>
        <v>0.39003834158002032</v>
      </c>
      <c r="S68" s="5">
        <f t="shared" si="7"/>
        <v>-2.8660393289999999</v>
      </c>
      <c r="T68" s="20">
        <f t="shared" si="7"/>
        <v>-34.748345981999989</v>
      </c>
    </row>
    <row r="69" spans="4:20" x14ac:dyDescent="0.25">
      <c r="D69" s="29" t="s">
        <v>30</v>
      </c>
      <c r="E69" s="29"/>
      <c r="F69" s="5">
        <f>SUM(F68,F62,F57,F51,F46,F41,F35,F30,F25,F19,F14,F8)</f>
        <v>-5.5240004800000015</v>
      </c>
      <c r="G69" s="5">
        <f t="shared" ref="G69:T69" si="8">SUM(G68,G62,G57,G51,G46,G41,G35,G30,G25,G19,G14,G8)</f>
        <v>0.84086688099999929</v>
      </c>
      <c r="H69" s="5">
        <f t="shared" si="8"/>
        <v>2.3948544649999999</v>
      </c>
      <c r="I69" s="5">
        <f t="shared" si="8"/>
        <v>-185367527.9523221</v>
      </c>
      <c r="J69" s="5">
        <f t="shared" si="8"/>
        <v>-119.66747808999999</v>
      </c>
      <c r="K69" s="5">
        <f t="shared" si="8"/>
        <v>-13.351714935</v>
      </c>
      <c r="L69" s="5">
        <f t="shared" si="8"/>
        <v>-15.739609716999995</v>
      </c>
      <c r="M69" s="5">
        <f t="shared" si="8"/>
        <v>-63193373.647232443</v>
      </c>
      <c r="N69" s="5">
        <f t="shared" si="8"/>
        <v>8.5643631659999997</v>
      </c>
      <c r="O69" s="5">
        <f t="shared" si="8"/>
        <v>1.0929829999980489E-3</v>
      </c>
      <c r="P69" s="5">
        <f t="shared" si="8"/>
        <v>-4.3713605309999997</v>
      </c>
      <c r="Q69" s="5">
        <f t="shared" si="8"/>
        <v>-81083139.374531105</v>
      </c>
      <c r="R69" s="5">
        <f t="shared" si="8"/>
        <v>5.490613888429059</v>
      </c>
      <c r="S69" s="5">
        <f t="shared" si="8"/>
        <v>-35.823557569000009</v>
      </c>
      <c r="T69" s="5">
        <f t="shared" si="8"/>
        <v>-146.85298625799996</v>
      </c>
    </row>
  </sheetData>
  <mergeCells count="23">
    <mergeCell ref="D68:E68"/>
    <mergeCell ref="D69:E69"/>
    <mergeCell ref="D35:E35"/>
    <mergeCell ref="D41:E41"/>
    <mergeCell ref="D46:E46"/>
    <mergeCell ref="D51:E51"/>
    <mergeCell ref="D57:E57"/>
    <mergeCell ref="D62:E62"/>
    <mergeCell ref="T1:T3"/>
    <mergeCell ref="Q1:Q3"/>
    <mergeCell ref="S1:S3"/>
    <mergeCell ref="D1:E2"/>
    <mergeCell ref="J1:L1"/>
    <mergeCell ref="M1:M3"/>
    <mergeCell ref="F1:H1"/>
    <mergeCell ref="I1:I3"/>
    <mergeCell ref="N1:P1"/>
    <mergeCell ref="R1:R2"/>
    <mergeCell ref="D8:E8"/>
    <mergeCell ref="D14:E14"/>
    <mergeCell ref="D19:E19"/>
    <mergeCell ref="D25:E25"/>
    <mergeCell ref="D30:E30"/>
  </mergeCells>
  <pageMargins left="0.70866141732283472" right="0.70866141732283472" top="0.74803149606299213" bottom="0.74803149606299213" header="0.31496062992125984" footer="0.31496062992125984"/>
  <pageSetup paperSize="5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D1:U86"/>
  <sheetViews>
    <sheetView tabSelected="1" view="pageBreakPreview" topLeftCell="A52" zoomScale="60" zoomScaleNormal="100" workbookViewId="0">
      <selection activeCell="X24" sqref="X24"/>
    </sheetView>
  </sheetViews>
  <sheetFormatPr defaultRowHeight="15" x14ac:dyDescent="0.25"/>
  <cols>
    <col min="1" max="1" width="1.5703125" customWidth="1"/>
    <col min="2" max="2" width="1.28515625" customWidth="1"/>
    <col min="3" max="3" width="1.5703125" customWidth="1"/>
    <col min="4" max="5" width="11.85546875" customWidth="1"/>
    <col min="6" max="6" width="13.140625" style="1" customWidth="1"/>
    <col min="7" max="7" width="15.7109375" style="11" bestFit="1" customWidth="1"/>
    <col min="8" max="8" width="11.85546875" style="12" customWidth="1"/>
    <col min="9" max="9" width="15.7109375" style="11" bestFit="1" customWidth="1"/>
    <col min="10" max="10" width="14.7109375" style="12" customWidth="1"/>
    <col min="11" max="11" width="14.5703125" style="12" customWidth="1"/>
    <col min="12" max="12" width="12.140625" style="12" customWidth="1"/>
    <col min="13" max="13" width="16.85546875" style="11" bestFit="1" customWidth="1"/>
    <col min="14" max="14" width="12.85546875" style="12" customWidth="1"/>
    <col min="15" max="15" width="14.7109375" style="11" bestFit="1" customWidth="1"/>
    <col min="16" max="16" width="11.85546875" style="12" customWidth="1"/>
    <col min="17" max="18" width="12" style="12" customWidth="1"/>
    <col min="19" max="19" width="14.7109375" style="11" customWidth="1"/>
    <col min="20" max="20" width="14" customWidth="1"/>
    <col min="21" max="21" width="15.42578125" customWidth="1"/>
  </cols>
  <sheetData>
    <row r="1" spans="4:21" ht="29.25" customHeight="1" x14ac:dyDescent="0.25">
      <c r="D1" s="46" t="s">
        <v>32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</row>
    <row r="3" spans="4:21" s="1" customFormat="1" ht="22.5" customHeight="1" x14ac:dyDescent="0.25">
      <c r="D3" s="30" t="s">
        <v>0</v>
      </c>
      <c r="E3" s="31"/>
      <c r="F3" s="34" t="s">
        <v>6</v>
      </c>
      <c r="G3" s="35"/>
      <c r="H3" s="36"/>
      <c r="I3" s="37" t="s">
        <v>9</v>
      </c>
      <c r="J3" s="34" t="s">
        <v>10</v>
      </c>
      <c r="K3" s="35"/>
      <c r="L3" s="36"/>
      <c r="M3" s="37" t="s">
        <v>9</v>
      </c>
      <c r="N3" s="34" t="s">
        <v>4</v>
      </c>
      <c r="O3" s="35"/>
      <c r="P3" s="36"/>
      <c r="Q3" s="37" t="s">
        <v>9</v>
      </c>
      <c r="R3" s="37" t="s">
        <v>11</v>
      </c>
      <c r="S3" s="37" t="s">
        <v>12</v>
      </c>
      <c r="T3" s="37" t="s">
        <v>13</v>
      </c>
      <c r="U3" s="40" t="s">
        <v>3</v>
      </c>
    </row>
    <row r="4" spans="4:21" s="1" customFormat="1" ht="24" customHeight="1" x14ac:dyDescent="0.25">
      <c r="D4" s="32"/>
      <c r="E4" s="33"/>
      <c r="F4" s="3" t="s">
        <v>14</v>
      </c>
      <c r="G4" s="3" t="s">
        <v>15</v>
      </c>
      <c r="H4" s="3" t="s">
        <v>16</v>
      </c>
      <c r="I4" s="38"/>
      <c r="J4" s="3" t="s">
        <v>14</v>
      </c>
      <c r="K4" s="3" t="s">
        <v>15</v>
      </c>
      <c r="L4" s="3" t="s">
        <v>16</v>
      </c>
      <c r="M4" s="38"/>
      <c r="N4" s="3" t="s">
        <v>14</v>
      </c>
      <c r="O4" s="3" t="s">
        <v>15</v>
      </c>
      <c r="P4" s="3" t="s">
        <v>16</v>
      </c>
      <c r="Q4" s="38"/>
      <c r="R4" s="39"/>
      <c r="S4" s="38"/>
      <c r="T4" s="38"/>
      <c r="U4" s="41"/>
    </row>
    <row r="5" spans="4:21" s="1" customFormat="1" ht="27" customHeight="1" x14ac:dyDescent="0.25">
      <c r="D5" s="3" t="s">
        <v>1</v>
      </c>
      <c r="E5" s="3" t="s">
        <v>5</v>
      </c>
      <c r="F5" s="3" t="s">
        <v>2</v>
      </c>
      <c r="G5" s="3" t="s">
        <v>2</v>
      </c>
      <c r="H5" s="3" t="s">
        <v>2</v>
      </c>
      <c r="I5" s="39"/>
      <c r="J5" s="3" t="s">
        <v>2</v>
      </c>
      <c r="K5" s="3" t="s">
        <v>2</v>
      </c>
      <c r="L5" s="3" t="s">
        <v>2</v>
      </c>
      <c r="M5" s="39"/>
      <c r="N5" s="3" t="s">
        <v>2</v>
      </c>
      <c r="O5" s="3" t="s">
        <v>2</v>
      </c>
      <c r="P5" s="3" t="s">
        <v>2</v>
      </c>
      <c r="Q5" s="39"/>
      <c r="R5" s="3" t="s">
        <v>2</v>
      </c>
      <c r="S5" s="39"/>
      <c r="T5" s="39"/>
      <c r="U5" s="42"/>
    </row>
    <row r="6" spans="4:21" ht="24.95" customHeight="1" x14ac:dyDescent="0.25">
      <c r="D6" s="23">
        <v>45748</v>
      </c>
      <c r="E6" s="23" t="s">
        <v>17</v>
      </c>
      <c r="F6" s="2">
        <v>6.2250276000000153E-2</v>
      </c>
      <c r="G6" s="10">
        <v>0.11491647699999999</v>
      </c>
      <c r="H6" s="2">
        <v>6.0991915999999945E-2</v>
      </c>
      <c r="I6" s="10">
        <v>-5774460.7133594118</v>
      </c>
      <c r="J6" s="2">
        <v>-5.6870067999998698E-2</v>
      </c>
      <c r="K6" s="2">
        <v>0.4266710760000002</v>
      </c>
      <c r="L6" s="2">
        <v>0.64686869500000033</v>
      </c>
      <c r="M6" s="10">
        <v>-21191571.521327503</v>
      </c>
      <c r="N6" s="2">
        <v>-0.56316024699999967</v>
      </c>
      <c r="O6" s="10">
        <v>-6.3470972000000195E-2</v>
      </c>
      <c r="P6" s="2">
        <v>-4.4276571000000105E-2</v>
      </c>
      <c r="Q6" s="2">
        <v>-152388.54292189004</v>
      </c>
      <c r="R6" s="22">
        <v>1.9979296233320017E-2</v>
      </c>
      <c r="S6" s="26">
        <v>-0.74976212499999983</v>
      </c>
      <c r="T6" s="19">
        <v>0.58392058200000196</v>
      </c>
      <c r="U6" s="21">
        <v>-2.7172554</v>
      </c>
    </row>
    <row r="7" spans="4:21" ht="24.95" customHeight="1" x14ac:dyDescent="0.25">
      <c r="D7" s="4">
        <v>45754</v>
      </c>
      <c r="E7" s="4">
        <v>45760</v>
      </c>
      <c r="F7" s="2">
        <v>0.11575953699999997</v>
      </c>
      <c r="G7" s="10">
        <v>9.9320949000000047E-2</v>
      </c>
      <c r="H7" s="2">
        <v>0.46311108699999998</v>
      </c>
      <c r="I7" s="10">
        <v>-12448085.792098656</v>
      </c>
      <c r="J7" s="2">
        <v>-2.1981094350000001</v>
      </c>
      <c r="K7" s="2">
        <v>-0.34536595300000006</v>
      </c>
      <c r="L7" s="2">
        <v>-0.47044491999999943</v>
      </c>
      <c r="M7" s="10">
        <v>-33444557.212594312</v>
      </c>
      <c r="N7" s="2">
        <v>1.5490201579999998</v>
      </c>
      <c r="O7" s="10">
        <v>0.43466809500000009</v>
      </c>
      <c r="P7" s="2">
        <v>0.45469228900000003</v>
      </c>
      <c r="Q7" s="2">
        <v>-2686692.695255965</v>
      </c>
      <c r="R7" s="22">
        <v>7.8766129576410035E-2</v>
      </c>
      <c r="S7" s="26">
        <v>-1.0219766659999996</v>
      </c>
      <c r="T7" s="19">
        <v>0.10265180700000037</v>
      </c>
      <c r="U7" s="21">
        <v>-4.8773391000000004</v>
      </c>
    </row>
    <row r="8" spans="4:21" ht="24.95" customHeight="1" x14ac:dyDescent="0.25">
      <c r="D8" s="4">
        <v>45761</v>
      </c>
      <c r="E8" s="4">
        <v>45767</v>
      </c>
      <c r="F8" s="2">
        <v>0.8745446320000001</v>
      </c>
      <c r="G8" s="10">
        <v>0.32922158200000001</v>
      </c>
      <c r="H8" s="2">
        <v>1.1565190839999999</v>
      </c>
      <c r="I8" s="10">
        <v>-39120638.226476446</v>
      </c>
      <c r="J8" s="2">
        <v>3.9053398489999993</v>
      </c>
      <c r="K8" s="2">
        <v>0.90650441500000001</v>
      </c>
      <c r="L8" s="2">
        <v>1.4731630850000001</v>
      </c>
      <c r="M8" s="10">
        <v>-60400511.129428722</v>
      </c>
      <c r="N8" s="2">
        <v>1.3044944800000002</v>
      </c>
      <c r="O8" s="10">
        <v>0.27673512599999994</v>
      </c>
      <c r="P8" s="2">
        <v>0.38334121599999965</v>
      </c>
      <c r="Q8" s="2">
        <v>-3065368.8704919703</v>
      </c>
      <c r="R8" s="22">
        <v>0.10569415749592995</v>
      </c>
      <c r="S8" s="26">
        <v>-0.29492064600000006</v>
      </c>
      <c r="T8" s="19">
        <v>10.609863469</v>
      </c>
      <c r="U8" s="21">
        <v>-10.296304900000001</v>
      </c>
    </row>
    <row r="9" spans="4:21" ht="24.95" customHeight="1" x14ac:dyDescent="0.25">
      <c r="D9" s="4">
        <v>45768</v>
      </c>
      <c r="E9" s="4">
        <v>45804</v>
      </c>
      <c r="F9" s="2">
        <f>'2025-26 With Postfacto'!F7</f>
        <v>0.52247293899999969</v>
      </c>
      <c r="G9" s="10">
        <f>'2025-26 With Postfacto'!G7</f>
        <v>5.929716399999984E-2</v>
      </c>
      <c r="H9" s="2">
        <f>'2025-26 With Postfacto'!H7</f>
        <v>0.12672852000000001</v>
      </c>
      <c r="I9" s="10">
        <f>'2025-26 With Postfacto'!I7</f>
        <v>-17365589.304099988</v>
      </c>
      <c r="J9" s="2">
        <f>'2025-26 With Postfacto'!J7</f>
        <v>2.8968110989999976</v>
      </c>
      <c r="K9" s="2">
        <f>'2025-26 With Postfacto'!K7</f>
        <v>0.23354654199999983</v>
      </c>
      <c r="L9" s="2">
        <f>'2025-26 With Postfacto'!L7</f>
        <v>-0.51872242500000021</v>
      </c>
      <c r="M9" s="10">
        <f>'2025-26 With Postfacto'!M7</f>
        <v>-43223703.869811907</v>
      </c>
      <c r="N9" s="2">
        <f>'2025-26 With Postfacto'!N7</f>
        <v>-0.25643600500000024</v>
      </c>
      <c r="O9" s="10">
        <f>'2025-26 With Postfacto'!O7</f>
        <v>-0.137129319</v>
      </c>
      <c r="P9" s="2">
        <f>'2025-26 With Postfacto'!P7</f>
        <v>-0.76014641600000021</v>
      </c>
      <c r="Q9" s="2">
        <f>'2025-26 With Postfacto'!Q7</f>
        <v>-1796381.813469074</v>
      </c>
      <c r="R9" s="22">
        <f>'2025-26 With Postfacto'!R7</f>
        <v>0.10519678131687002</v>
      </c>
      <c r="S9" s="26">
        <f>'2025-26 With Postfacto'!S7</f>
        <v>-1.6179426520000002</v>
      </c>
      <c r="T9" s="19">
        <f>'2025-26 With Postfacto'!T7</f>
        <v>2.1664220989999965</v>
      </c>
      <c r="U9" s="21">
        <v>-6.2757338999999996</v>
      </c>
    </row>
    <row r="10" spans="4:21" ht="24.95" customHeight="1" x14ac:dyDescent="0.25">
      <c r="D10" s="43" t="s">
        <v>18</v>
      </c>
      <c r="E10" s="44"/>
      <c r="F10" s="5">
        <f t="shared" ref="F10:U10" si="0">SUM(F6:F9)</f>
        <v>1.5750273839999998</v>
      </c>
      <c r="G10" s="9">
        <f t="shared" si="0"/>
        <v>0.60275617199999987</v>
      </c>
      <c r="H10" s="5">
        <f t="shared" si="0"/>
        <v>1.8073506069999996</v>
      </c>
      <c r="I10" s="9">
        <f t="shared" si="0"/>
        <v>-74708774.03603451</v>
      </c>
      <c r="J10" s="5">
        <f t="shared" si="0"/>
        <v>4.5471714449999983</v>
      </c>
      <c r="K10" s="5">
        <f t="shared" si="0"/>
        <v>1.2213560800000001</v>
      </c>
      <c r="L10" s="5">
        <f t="shared" si="0"/>
        <v>1.1308644350000008</v>
      </c>
      <c r="M10" s="9">
        <f t="shared" si="0"/>
        <v>-158260343.73316246</v>
      </c>
      <c r="N10" s="5">
        <f t="shared" si="0"/>
        <v>2.0339183859999999</v>
      </c>
      <c r="O10" s="9">
        <f t="shared" si="0"/>
        <v>0.51080292999999988</v>
      </c>
      <c r="P10" s="5">
        <f t="shared" si="0"/>
        <v>3.3610517999999368E-2</v>
      </c>
      <c r="Q10" s="5">
        <f t="shared" si="0"/>
        <v>-7700831.9221388986</v>
      </c>
      <c r="R10" s="5">
        <f t="shared" si="0"/>
        <v>0.30963636462253002</v>
      </c>
      <c r="S10" s="26">
        <f t="shared" si="0"/>
        <v>-3.6846020889999993</v>
      </c>
      <c r="T10" s="25">
        <f t="shared" si="0"/>
        <v>13.462857956999999</v>
      </c>
      <c r="U10" s="18">
        <f t="shared" si="0"/>
        <v>-24.166633300000001</v>
      </c>
    </row>
    <row r="11" spans="4:21" ht="24.95" customHeight="1" x14ac:dyDescent="0.25">
      <c r="D11" s="4">
        <v>45775</v>
      </c>
      <c r="E11" s="4">
        <v>45781</v>
      </c>
      <c r="F11" s="2">
        <v>-8.6000728999999984E-2</v>
      </c>
      <c r="G11" s="10">
        <v>-4.1169385999999919E-2</v>
      </c>
      <c r="H11" s="2">
        <v>-3.0457990999999934E-2</v>
      </c>
      <c r="I11" s="10">
        <v>-15758.406863731449</v>
      </c>
      <c r="J11" s="2">
        <v>-6.2072865750000012</v>
      </c>
      <c r="K11" s="2">
        <v>-0.99957389000000041</v>
      </c>
      <c r="L11" s="2">
        <v>-2.1143654119999993</v>
      </c>
      <c r="M11" s="10">
        <v>25494035.662208345</v>
      </c>
      <c r="N11" s="2">
        <v>0.75259163200000012</v>
      </c>
      <c r="O11" s="10">
        <v>-6.1041520000001126E-3</v>
      </c>
      <c r="P11" s="2">
        <v>-0.2550547660000001</v>
      </c>
      <c r="Q11" s="2">
        <v>-3144666.0130225839</v>
      </c>
      <c r="R11" s="22">
        <v>0.17011441816368997</v>
      </c>
      <c r="S11" s="26">
        <v>-1.0242043180000002</v>
      </c>
      <c r="T11" s="19">
        <v>-8.9874212690000022</v>
      </c>
      <c r="U11" s="21">
        <v>2.1744574000000001</v>
      </c>
    </row>
    <row r="12" spans="4:21" ht="24.95" customHeight="1" x14ac:dyDescent="0.25">
      <c r="D12" s="4">
        <v>45782</v>
      </c>
      <c r="E12" s="4">
        <v>45788</v>
      </c>
      <c r="F12" s="2">
        <v>-0.53990012100000073</v>
      </c>
      <c r="G12" s="10">
        <v>-2.3508859000000371E-2</v>
      </c>
      <c r="H12" s="2">
        <v>-4.4022442999999953E-2</v>
      </c>
      <c r="I12" s="10">
        <v>2397277.4115246786</v>
      </c>
      <c r="J12" s="2">
        <v>-1.0332386269999974</v>
      </c>
      <c r="K12" s="2">
        <v>0.15494292500000068</v>
      </c>
      <c r="L12" s="2">
        <v>0.50075608999999943</v>
      </c>
      <c r="M12" s="10">
        <v>-3087943.9630448529</v>
      </c>
      <c r="N12" s="2">
        <v>0.71851775399999962</v>
      </c>
      <c r="O12" s="10">
        <v>8.9258170999999831E-2</v>
      </c>
      <c r="P12" s="2">
        <v>0.26367327899999998</v>
      </c>
      <c r="Q12" s="2">
        <v>-4623581.9386427337</v>
      </c>
      <c r="R12" s="22">
        <v>0.17320583975692014</v>
      </c>
      <c r="S12" s="26">
        <v>-0.28757806300000038</v>
      </c>
      <c r="T12" s="19">
        <v>8.6478169000001159E-2</v>
      </c>
      <c r="U12" s="21">
        <v>-0.58061870000000004</v>
      </c>
    </row>
    <row r="13" spans="4:21" ht="24.95" customHeight="1" x14ac:dyDescent="0.25">
      <c r="D13" s="4">
        <v>45789</v>
      </c>
      <c r="E13" s="4">
        <v>45795</v>
      </c>
      <c r="F13" s="2">
        <v>0.12025767100000008</v>
      </c>
      <c r="G13" s="10">
        <v>4.5316568999999848E-2</v>
      </c>
      <c r="H13" s="2">
        <v>0.10623364000000016</v>
      </c>
      <c r="I13" s="10">
        <v>-7998063.2382470816</v>
      </c>
      <c r="J13" s="2">
        <v>-3.2851563660000003</v>
      </c>
      <c r="K13" s="2">
        <v>-0.74916049699999987</v>
      </c>
      <c r="L13" s="2">
        <v>-0.85499951899999937</v>
      </c>
      <c r="M13" s="10">
        <v>-8922638.7294232324</v>
      </c>
      <c r="N13" s="2">
        <v>-0.13140826999999955</v>
      </c>
      <c r="O13" s="10">
        <v>-4.0568877000000274E-2</v>
      </c>
      <c r="P13" s="2">
        <v>-0.20586902799999995</v>
      </c>
      <c r="Q13" s="2">
        <v>-1577510.7700916601</v>
      </c>
      <c r="R13" s="22">
        <v>0.18959786745117982</v>
      </c>
      <c r="S13" s="26">
        <v>-1.3636150579999999</v>
      </c>
      <c r="T13" s="19">
        <v>-4.9953546769999999</v>
      </c>
      <c r="U13" s="21">
        <v>-1.9065395000000001</v>
      </c>
    </row>
    <row r="14" spans="4:21" ht="24.95" customHeight="1" x14ac:dyDescent="0.25">
      <c r="D14" s="4">
        <v>45796</v>
      </c>
      <c r="E14" s="4">
        <v>45802</v>
      </c>
      <c r="F14" s="2">
        <v>-2.7795408000000351E-2</v>
      </c>
      <c r="G14" s="10">
        <v>6.0051167000000023E-2</v>
      </c>
      <c r="H14" s="2">
        <v>2.9651219000000027E-2</v>
      </c>
      <c r="I14" s="10">
        <v>-4158444.062164648</v>
      </c>
      <c r="J14" s="2">
        <v>-6.2278476080000011</v>
      </c>
      <c r="K14" s="2">
        <v>-1.2520305460000007</v>
      </c>
      <c r="L14" s="2">
        <v>-1.4763005020000004</v>
      </c>
      <c r="M14" s="10">
        <v>13824086.258112155</v>
      </c>
      <c r="N14" s="2">
        <v>-0.41621690499999969</v>
      </c>
      <c r="O14" s="10">
        <v>-0.22737216800000004</v>
      </c>
      <c r="P14" s="2">
        <v>-0.33133958500000016</v>
      </c>
      <c r="Q14" s="2">
        <v>-2095096.0298806394</v>
      </c>
      <c r="R14" s="22">
        <v>0.12276582765254991</v>
      </c>
      <c r="S14" s="26">
        <v>-1.989301698</v>
      </c>
      <c r="T14" s="19">
        <v>-9.8692003360000022</v>
      </c>
      <c r="U14" s="21">
        <v>0.72177440000000004</v>
      </c>
    </row>
    <row r="15" spans="4:21" ht="24.95" customHeight="1" x14ac:dyDescent="0.25">
      <c r="D15" s="4">
        <v>45803</v>
      </c>
      <c r="E15" s="4">
        <v>45809</v>
      </c>
      <c r="F15" s="2">
        <v>-0.102107957</v>
      </c>
      <c r="G15" s="10">
        <v>3.1818142999999847E-2</v>
      </c>
      <c r="H15" s="2">
        <v>9.7739430000000887E-3</v>
      </c>
      <c r="I15" s="10">
        <v>-1070376.737825884</v>
      </c>
      <c r="J15" s="2">
        <v>-7.6990711940000001</v>
      </c>
      <c r="K15" s="2">
        <v>-1.1683064980000002</v>
      </c>
      <c r="L15" s="2">
        <v>-0.61853771999999929</v>
      </c>
      <c r="M15" s="10">
        <v>24617315.894509956</v>
      </c>
      <c r="N15" s="2">
        <v>-0.77204269899999989</v>
      </c>
      <c r="O15" s="10">
        <v>-0.14313706400000015</v>
      </c>
      <c r="P15" s="2">
        <v>0.1411020939999999</v>
      </c>
      <c r="Q15" s="2">
        <v>-2175539.6960148606</v>
      </c>
      <c r="R15" s="22">
        <v>0.17880144241552001</v>
      </c>
      <c r="S15" s="26">
        <v>-1.268209457</v>
      </c>
      <c r="T15" s="19">
        <v>-10.320508951999997</v>
      </c>
      <c r="U15" s="21">
        <v>2.0870487999999998</v>
      </c>
    </row>
    <row r="16" spans="4:21" ht="24.95" customHeight="1" x14ac:dyDescent="0.25">
      <c r="D16" s="29" t="s">
        <v>19</v>
      </c>
      <c r="E16" s="29"/>
      <c r="F16" s="5">
        <f>SUM(F11:F15)</f>
        <v>-0.63554654400000099</v>
      </c>
      <c r="G16" s="9">
        <f t="shared" ref="G16:T16" si="1">SUM(G11:G15)</f>
        <v>7.2507633999999432E-2</v>
      </c>
      <c r="H16" s="5">
        <f t="shared" si="1"/>
        <v>7.117836800000038E-2</v>
      </c>
      <c r="I16" s="9">
        <f t="shared" si="1"/>
        <v>-10845365.033576665</v>
      </c>
      <c r="J16" s="5">
        <f t="shared" si="1"/>
        <v>-24.452600369999999</v>
      </c>
      <c r="K16" s="5">
        <f t="shared" si="1"/>
        <v>-4.0141285060000005</v>
      </c>
      <c r="L16" s="5">
        <f t="shared" si="1"/>
        <v>-4.563447062999999</v>
      </c>
      <c r="M16" s="5">
        <f t="shared" si="1"/>
        <v>51924855.122362375</v>
      </c>
      <c r="N16" s="5">
        <f t="shared" si="1"/>
        <v>0.15144151200000044</v>
      </c>
      <c r="O16" s="9">
        <f t="shared" si="1"/>
        <v>-0.32792409000000078</v>
      </c>
      <c r="P16" s="5">
        <f t="shared" si="1"/>
        <v>-0.38748800600000027</v>
      </c>
      <c r="Q16" s="5">
        <f t="shared" si="1"/>
        <v>-13616394.447652478</v>
      </c>
      <c r="R16" s="5">
        <f t="shared" si="1"/>
        <v>0.83448539543985989</v>
      </c>
      <c r="S16" s="26">
        <f t="shared" si="1"/>
        <v>-5.9329085940000006</v>
      </c>
      <c r="T16" s="25">
        <f t="shared" si="1"/>
        <v>-34.086007065000004</v>
      </c>
      <c r="U16" s="25">
        <f>SUM(U11:U15)</f>
        <v>2.4961224</v>
      </c>
    </row>
    <row r="17" spans="4:21" ht="24.95" customHeight="1" x14ac:dyDescent="0.25">
      <c r="D17" s="4">
        <v>45810</v>
      </c>
      <c r="E17" s="4">
        <v>45816</v>
      </c>
      <c r="F17" s="2">
        <f>'2025-26 With Postfacto'!F15</f>
        <v>3.6117508999999985E-2</v>
      </c>
      <c r="G17" s="10">
        <f>'2025-26 With Postfacto'!G15</f>
        <v>2.3377206000000057E-2</v>
      </c>
      <c r="H17" s="2">
        <f>'2025-26 With Postfacto'!H15</f>
        <v>0.154546975</v>
      </c>
      <c r="I17" s="10">
        <f>'2025-26 With Postfacto'!I15</f>
        <v>-13547156.744877931</v>
      </c>
      <c r="J17" s="2">
        <f>'2025-26 With Postfacto'!J15</f>
        <v>-6.4814109999997531E-3</v>
      </c>
      <c r="K17" s="2">
        <f>'2025-26 With Postfacto'!K15</f>
        <v>-0.1258190649999999</v>
      </c>
      <c r="L17" s="2">
        <f>'2025-26 With Postfacto'!L15</f>
        <v>0.34552894099999987</v>
      </c>
      <c r="M17" s="10">
        <f>'2025-26 With Postfacto'!M15</f>
        <v>-29956797.807083935</v>
      </c>
      <c r="N17" s="2">
        <f>'2025-26 With Postfacto'!N15</f>
        <v>-0.13387845800000031</v>
      </c>
      <c r="O17" s="10">
        <f>'2025-26 With Postfacto'!O15</f>
        <v>-0.15925967100000013</v>
      </c>
      <c r="P17" s="2">
        <f>'2025-26 With Postfacto'!P15</f>
        <v>-8.1550067000000129E-2</v>
      </c>
      <c r="Q17" s="2">
        <f>'2025-26 With Postfacto'!Q15</f>
        <v>-1272589.0514014994</v>
      </c>
      <c r="R17" s="22">
        <f>'2025-26 With Postfacto'!R15</f>
        <v>0.17073923654721002</v>
      </c>
      <c r="S17" s="26">
        <f>'2025-26 With Postfacto'!S15</f>
        <v>-0.69405147100000031</v>
      </c>
      <c r="T17" s="19">
        <f>'2025-26 With Postfacto'!T15</f>
        <v>5.2581958999999748E-2</v>
      </c>
      <c r="U17" s="21">
        <v>-4.5288038000000004</v>
      </c>
    </row>
    <row r="18" spans="4:21" ht="24.95" customHeight="1" x14ac:dyDescent="0.25">
      <c r="D18" s="4">
        <v>45817</v>
      </c>
      <c r="E18" s="4">
        <v>45823</v>
      </c>
      <c r="F18" s="2">
        <f>'2025-26 With Postfacto'!F16</f>
        <v>-0.82449765600000025</v>
      </c>
      <c r="G18" s="10">
        <f>'2025-26 With Postfacto'!G16</f>
        <v>-0.20759496099999997</v>
      </c>
      <c r="H18" s="2">
        <f>'2025-26 With Postfacto'!H16</f>
        <v>-0.67331992299999999</v>
      </c>
      <c r="I18" s="10">
        <f>'2025-26 With Postfacto'!I16</f>
        <v>642159.06206038315</v>
      </c>
      <c r="J18" s="2">
        <f>'2025-26 With Postfacto'!J16</f>
        <v>-3.9453406559999955</v>
      </c>
      <c r="K18" s="2">
        <f>'2025-26 With Postfacto'!K16</f>
        <v>-0.78893492599999993</v>
      </c>
      <c r="L18" s="2">
        <f>'2025-26 With Postfacto'!L16</f>
        <v>-0.83161991799999968</v>
      </c>
      <c r="M18" s="10">
        <f>'2025-26 With Postfacto'!M16</f>
        <v>7375918.6742507014</v>
      </c>
      <c r="N18" s="2">
        <f>'2025-26 With Postfacto'!N16</f>
        <v>-0.72136767899999976</v>
      </c>
      <c r="O18" s="10">
        <f>'2025-26 With Postfacto'!O16</f>
        <v>-0.12781916599999987</v>
      </c>
      <c r="P18" s="2">
        <f>'2025-26 With Postfacto'!P16</f>
        <v>-0.11809078000000005</v>
      </c>
      <c r="Q18" s="2">
        <f>'2025-26 With Postfacto'!Q16</f>
        <v>-1642743.2418306051</v>
      </c>
      <c r="R18" s="22">
        <f>'2025-26 With Postfacto'!R16</f>
        <v>0.30753450347452077</v>
      </c>
      <c r="S18" s="26">
        <f>'2025-26 With Postfacto'!S16</f>
        <v>-0.81651140300000002</v>
      </c>
      <c r="T18" s="19">
        <f>'2025-26 With Postfacto'!T16</f>
        <v>-8.2385856649999933</v>
      </c>
      <c r="U18" s="21">
        <v>0.54792079999999999</v>
      </c>
    </row>
    <row r="19" spans="4:21" ht="24.95" customHeight="1" x14ac:dyDescent="0.25">
      <c r="D19" s="4">
        <v>45824</v>
      </c>
      <c r="E19" s="4">
        <v>45830</v>
      </c>
      <c r="F19" s="2">
        <f>'2025-26 With Postfacto'!F17</f>
        <v>-0.70361736300000033</v>
      </c>
      <c r="G19" s="10">
        <f>'2025-26 With Postfacto'!G17</f>
        <v>-7.7620822999999922E-2</v>
      </c>
      <c r="H19" s="2">
        <f>'2025-26 With Postfacto'!H17</f>
        <v>-3.635302400000006E-2</v>
      </c>
      <c r="I19" s="10">
        <f>'2025-26 With Postfacto'!I17</f>
        <v>2786589.3776815403</v>
      </c>
      <c r="J19" s="2">
        <f>'2025-26 With Postfacto'!J17</f>
        <v>-4.2284341780000032</v>
      </c>
      <c r="K19" s="2">
        <f>'2025-26 With Postfacto'!K17</f>
        <v>-0.45104880499999978</v>
      </c>
      <c r="L19" s="2">
        <f>'2025-26 With Postfacto'!L17</f>
        <v>-0.58382195899999989</v>
      </c>
      <c r="M19" s="10">
        <f>'2025-26 With Postfacto'!M17</f>
        <v>4178521.3964949767</v>
      </c>
      <c r="N19" s="2">
        <f>'2025-26 With Postfacto'!N17</f>
        <v>0.63885676699999949</v>
      </c>
      <c r="O19" s="10">
        <f>'2025-26 With Postfacto'!O17</f>
        <v>-5.4603138999999939E-2</v>
      </c>
      <c r="P19" s="2">
        <f>'2025-26 With Postfacto'!P17</f>
        <v>-0.12854702099999993</v>
      </c>
      <c r="Q19" s="2">
        <f>'2025-26 With Postfacto'!Q17</f>
        <v>-2011812.1726523747</v>
      </c>
      <c r="R19" s="22">
        <f>'2025-26 With Postfacto'!R17</f>
        <v>0.21839618685992998</v>
      </c>
      <c r="S19" s="26">
        <f>'2025-26 With Postfacto'!S17</f>
        <v>-0.96379019699999979</v>
      </c>
      <c r="T19" s="19">
        <f>'2025-26 With Postfacto'!T17</f>
        <v>-5.6251895450000049</v>
      </c>
      <c r="U19" s="21">
        <v>0.42313849999999997</v>
      </c>
    </row>
    <row r="20" spans="4:21" ht="24.95" customHeight="1" x14ac:dyDescent="0.25">
      <c r="D20" s="4">
        <v>45831</v>
      </c>
      <c r="E20" s="4">
        <v>45837</v>
      </c>
      <c r="F20" s="2">
        <f>'2025-26 With Postfacto'!F18</f>
        <v>-2.8293474000000117E-2</v>
      </c>
      <c r="G20" s="10">
        <f>'2025-26 With Postfacto'!G18</f>
        <v>6.0115105000000051E-2</v>
      </c>
      <c r="H20" s="2">
        <f>'2025-26 With Postfacto'!H18</f>
        <v>4.3328199999999907E-2</v>
      </c>
      <c r="I20" s="10">
        <f>'2025-26 With Postfacto'!I18</f>
        <v>-6503827.1096716551</v>
      </c>
      <c r="J20" s="2">
        <f>'2025-26 With Postfacto'!J18</f>
        <v>-4.1096978109999984</v>
      </c>
      <c r="K20" s="2">
        <f>'2025-26 With Postfacto'!K18</f>
        <v>-0.4539299090000003</v>
      </c>
      <c r="L20" s="2">
        <f>'2025-26 With Postfacto'!L18</f>
        <v>-0.52003413799999965</v>
      </c>
      <c r="M20" s="10">
        <f>'2025-26 With Postfacto'!M18</f>
        <v>5997064.927374904</v>
      </c>
      <c r="N20" s="2">
        <f>'2025-26 With Postfacto'!N18</f>
        <v>0.38843332899999999</v>
      </c>
      <c r="O20" s="10">
        <f>'2025-26 With Postfacto'!O18</f>
        <v>0.13013352500000014</v>
      </c>
      <c r="P20" s="2">
        <f>'2025-26 With Postfacto'!P18</f>
        <v>-1.8275175000000046E-2</v>
      </c>
      <c r="Q20" s="2">
        <f>'2025-26 With Postfacto'!Q18</f>
        <v>-1983985.7567998101</v>
      </c>
      <c r="R20" s="22">
        <f>'2025-26 With Postfacto'!R18</f>
        <v>0.45246031482354004</v>
      </c>
      <c r="S20" s="26">
        <f>'2025-26 With Postfacto'!S18</f>
        <v>-1.1210774029999997</v>
      </c>
      <c r="T20" s="19">
        <f>'2025-26 With Postfacto'!T18</f>
        <v>-4.5082203479999992</v>
      </c>
      <c r="U20" s="21">
        <v>-0.40721770000000002</v>
      </c>
    </row>
    <row r="21" spans="4:21" ht="24.95" customHeight="1" x14ac:dyDescent="0.25">
      <c r="D21" s="29" t="s">
        <v>20</v>
      </c>
      <c r="E21" s="29"/>
      <c r="F21" s="5">
        <f t="shared" ref="F21" si="2">SUM(F17:F20)</f>
        <v>-1.5202909840000005</v>
      </c>
      <c r="G21" s="9">
        <f t="shared" ref="G21" si="3">SUM(G17:G20)</f>
        <v>-0.20172347299999976</v>
      </c>
      <c r="H21" s="5">
        <f t="shared" ref="H21" si="4">SUM(H17:H20)</f>
        <v>-0.5117977720000001</v>
      </c>
      <c r="I21" s="9">
        <f t="shared" ref="I21" si="5">SUM(I17:I20)</f>
        <v>-16622235.414807662</v>
      </c>
      <c r="J21" s="5">
        <f t="shared" ref="J21" si="6">SUM(J17:J20)</f>
        <v>-12.289954055999997</v>
      </c>
      <c r="K21" s="5">
        <f t="shared" ref="K21" si="7">SUM(K17:K20)</f>
        <v>-1.8197327049999998</v>
      </c>
      <c r="L21" s="5">
        <f t="shared" ref="L21" si="8">SUM(L17:L20)</f>
        <v>-1.5899470739999995</v>
      </c>
      <c r="M21" s="5">
        <f t="shared" ref="M21" si="9">SUM(M17:M20)</f>
        <v>-12405292.808963355</v>
      </c>
      <c r="N21" s="5">
        <f t="shared" ref="N21" si="10">SUM(N17:N20)</f>
        <v>0.17204395899999941</v>
      </c>
      <c r="O21" s="9">
        <f t="shared" ref="O21" si="11">SUM(O17:O20)</f>
        <v>-0.2115484509999998</v>
      </c>
      <c r="P21" s="5">
        <f t="shared" ref="P21" si="12">SUM(P17:P20)</f>
        <v>-0.34646304300000014</v>
      </c>
      <c r="Q21" s="5">
        <f t="shared" ref="Q21" si="13">SUM(Q17:Q20)</f>
        <v>-6911130.2226842903</v>
      </c>
      <c r="R21" s="5">
        <f t="shared" ref="R21" si="14">SUM(R17:R20)</f>
        <v>1.1491302417052007</v>
      </c>
      <c r="S21" s="26">
        <f t="shared" ref="S21" si="15">SUM(S17:S20)</f>
        <v>-3.595430474</v>
      </c>
      <c r="T21" s="25">
        <f t="shared" ref="T21" si="16">SUM(T17:T20)</f>
        <v>-18.319413598999997</v>
      </c>
      <c r="U21" s="18">
        <f>SUM(U17:U20)</f>
        <v>-3.9649622000000004</v>
      </c>
    </row>
    <row r="22" spans="4:21" ht="24.95" customHeight="1" x14ac:dyDescent="0.25">
      <c r="D22" s="4">
        <v>45838</v>
      </c>
      <c r="E22" s="4">
        <v>45844</v>
      </c>
      <c r="F22" s="2">
        <f>'2025-26 With Postfacto'!F20</f>
        <v>-0.70785484499999995</v>
      </c>
      <c r="G22" s="10">
        <f>'2025-26 With Postfacto'!G20</f>
        <v>-7.6128102000000003E-2</v>
      </c>
      <c r="H22" s="2">
        <f>'2025-26 With Postfacto'!H20</f>
        <v>5.4978669999999992E-3</v>
      </c>
      <c r="I22" s="10">
        <f>'2025-26 With Postfacto'!I20</f>
        <v>945649.85644324403</v>
      </c>
      <c r="J22" s="2">
        <f>'2025-26 With Postfacto'!J20</f>
        <v>-5.1983558540000034</v>
      </c>
      <c r="K22" s="2">
        <f>'2025-26 With Postfacto'!K20</f>
        <v>-0.54833830500000003</v>
      </c>
      <c r="L22" s="2">
        <f>'2025-26 With Postfacto'!L20</f>
        <v>-0.14775312700000001</v>
      </c>
      <c r="M22" s="10">
        <f>'2025-26 With Postfacto'!M20</f>
        <v>12413692.409266267</v>
      </c>
      <c r="N22" s="2">
        <f>'2025-26 With Postfacto'!N20</f>
        <v>0.38044578299999987</v>
      </c>
      <c r="O22" s="10">
        <f>'2025-26 With Postfacto'!O20</f>
        <v>0.11728552600000004</v>
      </c>
      <c r="P22" s="2">
        <f>'2025-26 With Postfacto'!P20</f>
        <v>-7.4319252999999932E-2</v>
      </c>
      <c r="Q22" s="2">
        <f>'2025-26 With Postfacto'!Q20</f>
        <v>-2425245.0409769854</v>
      </c>
      <c r="R22" s="22">
        <f>'2025-26 With Postfacto'!R20</f>
        <v>0.36399764444673965</v>
      </c>
      <c r="S22" s="26">
        <f>'2025-26 With Postfacto'!S20</f>
        <v>-1.4907659650000002</v>
      </c>
      <c r="T22" s="19">
        <f>'2025-26 With Postfacto'!T20</f>
        <v>-6.249520310000003</v>
      </c>
      <c r="U22" s="21">
        <v>0.96662979999999998</v>
      </c>
    </row>
    <row r="23" spans="4:21" ht="24.95" customHeight="1" x14ac:dyDescent="0.25">
      <c r="D23" s="4">
        <v>45845</v>
      </c>
      <c r="E23" s="4">
        <v>45851</v>
      </c>
      <c r="F23" s="2">
        <f>'2025-26 With Postfacto'!F21</f>
        <v>0.4194356669999999</v>
      </c>
      <c r="G23" s="10">
        <f>'2025-26 With Postfacto'!G21</f>
        <v>0.19365253799999999</v>
      </c>
      <c r="H23" s="2">
        <f>'2025-26 With Postfacto'!H21</f>
        <v>0.2355478</v>
      </c>
      <c r="I23" s="10">
        <f>'2025-26 With Postfacto'!I21</f>
        <v>-17502424.597036667</v>
      </c>
      <c r="J23" s="2">
        <f>'2025-26 With Postfacto'!J21</f>
        <v>-3.1689969690000006</v>
      </c>
      <c r="K23" s="2">
        <f>'2025-26 With Postfacto'!K21</f>
        <v>-0.49035423999999994</v>
      </c>
      <c r="L23" s="2">
        <f>'2025-26 With Postfacto'!L21</f>
        <v>-1.3035203360000001</v>
      </c>
      <c r="M23" s="10">
        <f>'2025-26 With Postfacto'!M21</f>
        <v>-1552607.1416396517</v>
      </c>
      <c r="N23" s="2">
        <f>'2025-26 With Postfacto'!N21</f>
        <v>0.19350401100000014</v>
      </c>
      <c r="O23" s="10">
        <f>'2025-26 With Postfacto'!O21</f>
        <v>-9.404921600000006E-2</v>
      </c>
      <c r="P23" s="2">
        <f>'2025-26 With Postfacto'!P21</f>
        <v>-0.26923924700000007</v>
      </c>
      <c r="Q23" s="2">
        <f>'2025-26 With Postfacto'!Q21</f>
        <v>-2104634.4444208704</v>
      </c>
      <c r="R23" s="22">
        <f>'2025-26 With Postfacto'!R21</f>
        <v>0.11989928383443005</v>
      </c>
      <c r="S23" s="26">
        <f>'2025-26 With Postfacto'!S21</f>
        <v>-0.79066994600000007</v>
      </c>
      <c r="T23" s="19">
        <f>'2025-26 With Postfacto'!T21</f>
        <v>-4.2840199920000011</v>
      </c>
      <c r="U23" s="21">
        <v>-2.1562035000000002</v>
      </c>
    </row>
    <row r="24" spans="4:21" ht="24.95" customHeight="1" x14ac:dyDescent="0.25">
      <c r="D24" s="4">
        <v>45852</v>
      </c>
      <c r="E24" s="4">
        <v>45858</v>
      </c>
      <c r="F24" s="2">
        <f>'2025-26 With Postfacto'!F22</f>
        <v>-0.24207199999999979</v>
      </c>
      <c r="G24" s="10">
        <f>'2025-26 With Postfacto'!G22</f>
        <v>3.8942788000000061E-2</v>
      </c>
      <c r="H24" s="2">
        <f>'2025-26 With Postfacto'!H22</f>
        <v>5.3365694999999901E-2</v>
      </c>
      <c r="I24" s="10">
        <f>'2025-26 With Postfacto'!I22</f>
        <v>-2780825.3527216841</v>
      </c>
      <c r="J24" s="2">
        <f>'2025-26 With Postfacto'!J22</f>
        <v>-0.47399094799999963</v>
      </c>
      <c r="K24" s="2">
        <f>'2025-26 With Postfacto'!K22</f>
        <v>0.14130155999999988</v>
      </c>
      <c r="L24" s="2">
        <f>'2025-26 With Postfacto'!L22</f>
        <v>-1.0629231000000117E-2</v>
      </c>
      <c r="M24" s="10">
        <f>'2025-26 With Postfacto'!M22</f>
        <v>-14431105.162494879</v>
      </c>
      <c r="N24" s="2">
        <f>'2025-26 With Postfacto'!N22</f>
        <v>0.90554751899999997</v>
      </c>
      <c r="O24" s="10">
        <f>'2025-26 With Postfacto'!O22</f>
        <v>0.21048329300000007</v>
      </c>
      <c r="P24" s="2">
        <f>'2025-26 With Postfacto'!P22</f>
        <v>0.18900266299999982</v>
      </c>
      <c r="Q24" s="2">
        <f>'2025-26 With Postfacto'!Q22</f>
        <v>-4636142.4136732332</v>
      </c>
      <c r="R24" s="22">
        <f>'2025-26 With Postfacto'!R22</f>
        <v>0.17814791534186972</v>
      </c>
      <c r="S24" s="26">
        <f>'2025-26 With Postfacto'!S22</f>
        <v>-0.44164668699999987</v>
      </c>
      <c r="T24" s="19">
        <f>'2025-26 With Postfacto'!T22</f>
        <v>0.81195133900000016</v>
      </c>
      <c r="U24" s="21">
        <v>-2.2450299</v>
      </c>
    </row>
    <row r="25" spans="4:21" ht="24.95" customHeight="1" x14ac:dyDescent="0.25">
      <c r="D25" s="4">
        <v>45859</v>
      </c>
      <c r="E25" s="4">
        <v>45865</v>
      </c>
      <c r="F25" s="2">
        <f>'2025-26 With Postfacto'!F23</f>
        <v>-0.45468024899999981</v>
      </c>
      <c r="G25" s="10">
        <f>'2025-26 With Postfacto'!G23</f>
        <v>-5.7169683999999964E-2</v>
      </c>
      <c r="H25" s="2">
        <f>'2025-26 With Postfacto'!H23</f>
        <v>-2.4862521999999998E-2</v>
      </c>
      <c r="I25" s="10">
        <f>'2025-26 With Postfacto'!I23</f>
        <v>2135044.6544044171</v>
      </c>
      <c r="J25" s="2">
        <f>'2025-26 With Postfacto'!J23</f>
        <v>-3.3866338890000018</v>
      </c>
      <c r="K25" s="2">
        <f>'2025-26 With Postfacto'!K23</f>
        <v>-0.43611549399999999</v>
      </c>
      <c r="L25" s="2">
        <f>'2025-26 With Postfacto'!L23</f>
        <v>-0.51878295399999996</v>
      </c>
      <c r="M25" s="10">
        <f>'2025-26 With Postfacto'!M23</f>
        <v>4699684.5785884755</v>
      </c>
      <c r="N25" s="2">
        <f>'2025-26 With Postfacto'!N23</f>
        <v>0.20883353899999973</v>
      </c>
      <c r="O25" s="10">
        <f>'2025-26 With Postfacto'!O23</f>
        <v>-2.5612215000000021E-2</v>
      </c>
      <c r="P25" s="2">
        <f>'2025-26 With Postfacto'!P23</f>
        <v>-7.4058585999999968E-2</v>
      </c>
      <c r="Q25" s="2">
        <f>'2025-26 With Postfacto'!Q23</f>
        <v>-1456785.58754378</v>
      </c>
      <c r="R25" s="22">
        <f>'2025-26 With Postfacto'!R23</f>
        <v>0.13122042648701987</v>
      </c>
      <c r="S25" s="26">
        <f>'2025-26 With Postfacto'!S23</f>
        <v>-1.0133636269999999</v>
      </c>
      <c r="T25" s="19">
        <f>'2025-26 With Postfacto'!T23</f>
        <v>-4.769082054000001</v>
      </c>
      <c r="U25" s="21">
        <v>0.48798079999999999</v>
      </c>
    </row>
    <row r="26" spans="4:21" ht="24.95" customHeight="1" x14ac:dyDescent="0.25">
      <c r="D26" s="4">
        <v>45866</v>
      </c>
      <c r="E26" s="4">
        <v>45872</v>
      </c>
      <c r="F26" s="2">
        <f>'2025-26 With Postfacto'!F24</f>
        <v>0.54421665300000033</v>
      </c>
      <c r="G26" s="10">
        <f>'2025-26 With Postfacto'!G24</f>
        <v>0.12403124200000014</v>
      </c>
      <c r="H26" s="2">
        <f>'2025-26 With Postfacto'!H24</f>
        <v>5.1163494000000018E-2</v>
      </c>
      <c r="I26" s="10">
        <f>'2025-26 With Postfacto'!I24</f>
        <v>-5431187.5608544666</v>
      </c>
      <c r="J26" s="2">
        <f>'2025-26 With Postfacto'!J24</f>
        <v>1.5928896550000022</v>
      </c>
      <c r="K26" s="2">
        <f>'2025-26 With Postfacto'!K24</f>
        <v>0.8635668750000004</v>
      </c>
      <c r="L26" s="2">
        <f>'2025-26 With Postfacto'!L24</f>
        <v>1.0668524009999996</v>
      </c>
      <c r="M26" s="10">
        <f>'2025-26 With Postfacto'!M24</f>
        <v>-22627687.725069575</v>
      </c>
      <c r="N26" s="2">
        <f>'2025-26 With Postfacto'!N24</f>
        <v>0.73626382500000009</v>
      </c>
      <c r="O26" s="10">
        <f>'2025-26 With Postfacto'!O24</f>
        <v>0.11106157799999988</v>
      </c>
      <c r="P26" s="2">
        <f>'2025-26 With Postfacto'!P24</f>
        <v>0.11932316700000022</v>
      </c>
      <c r="Q26" s="2">
        <f>'2025-26 With Postfacto'!Q24</f>
        <v>-1999015.1047292606</v>
      </c>
      <c r="R26" s="22">
        <f>'2025-26 With Postfacto'!R24</f>
        <v>8.5550935357260036E-2</v>
      </c>
      <c r="S26" s="26">
        <f>'2025-26 With Postfacto'!S24</f>
        <v>-0.69163724299999996</v>
      </c>
      <c r="T26" s="19">
        <f>'2025-26 With Postfacto'!T24</f>
        <v>5.209368890000003</v>
      </c>
      <c r="U26" s="21">
        <v>-3.0394049999999999</v>
      </c>
    </row>
    <row r="27" spans="4:21" ht="24.95" customHeight="1" x14ac:dyDescent="0.25">
      <c r="D27" s="29" t="s">
        <v>21</v>
      </c>
      <c r="E27" s="29"/>
      <c r="F27" s="5">
        <f>SUM(F22:F26)</f>
        <v>-0.44095477399999938</v>
      </c>
      <c r="G27" s="9">
        <f t="shared" ref="G27:T27" si="17">SUM(G22:G26)</f>
        <v>0.22332878200000023</v>
      </c>
      <c r="H27" s="5">
        <f t="shared" si="17"/>
        <v>0.32071233399999993</v>
      </c>
      <c r="I27" s="9">
        <f t="shared" si="17"/>
        <v>-22633742.999765158</v>
      </c>
      <c r="J27" s="5">
        <f t="shared" si="17"/>
        <v>-10.635088005000004</v>
      </c>
      <c r="K27" s="5">
        <f t="shared" si="17"/>
        <v>-0.46993960399999979</v>
      </c>
      <c r="L27" s="5">
        <f t="shared" si="17"/>
        <v>-0.91383324700000057</v>
      </c>
      <c r="M27" s="5">
        <f t="shared" si="17"/>
        <v>-21498023.041349363</v>
      </c>
      <c r="N27" s="5">
        <f t="shared" si="17"/>
        <v>2.424594677</v>
      </c>
      <c r="O27" s="9">
        <f t="shared" si="17"/>
        <v>0.31916896599999989</v>
      </c>
      <c r="P27" s="5">
        <f t="shared" si="17"/>
        <v>-0.10929125599999991</v>
      </c>
      <c r="Q27" s="5">
        <f t="shared" si="17"/>
        <v>-12621822.591344131</v>
      </c>
      <c r="R27" s="5">
        <f t="shared" si="17"/>
        <v>0.87881620546731931</v>
      </c>
      <c r="S27" s="26">
        <f t="shared" si="17"/>
        <v>-4.4280834680000005</v>
      </c>
      <c r="T27" s="25">
        <f t="shared" si="17"/>
        <v>-9.281302127</v>
      </c>
      <c r="U27" s="25">
        <f>SUM(U22:U26)</f>
        <v>-5.9860278000000005</v>
      </c>
    </row>
    <row r="28" spans="4:21" ht="24.95" customHeight="1" x14ac:dyDescent="0.25">
      <c r="D28" s="4">
        <v>45873</v>
      </c>
      <c r="E28" s="4">
        <v>45879</v>
      </c>
      <c r="F28" s="2">
        <f>'2025-26 With Postfacto'!F26</f>
        <v>0.55163016100000029</v>
      </c>
      <c r="G28" s="10">
        <f>'2025-26 With Postfacto'!G26</f>
        <v>0.23970962799999995</v>
      </c>
      <c r="H28" s="2">
        <f>'2025-26 With Postfacto'!H26</f>
        <v>0.94163603799999984</v>
      </c>
      <c r="I28" s="10">
        <f>'2025-26 With Postfacto'!I26</f>
        <v>-30674317.618865993</v>
      </c>
      <c r="J28" s="2">
        <f>'2025-26 With Postfacto'!J26</f>
        <v>4.4084566550000019</v>
      </c>
      <c r="K28" s="2">
        <f>'2025-26 With Postfacto'!K26</f>
        <v>1.138613573</v>
      </c>
      <c r="L28" s="2">
        <f>'2025-26 With Postfacto'!L26</f>
        <v>3.4002306320000004</v>
      </c>
      <c r="M28" s="10">
        <f>'2025-26 With Postfacto'!M26</f>
        <v>-113459830.46012101</v>
      </c>
      <c r="N28" s="2">
        <f>'2025-26 With Postfacto'!N26</f>
        <v>0.24587451000000021</v>
      </c>
      <c r="O28" s="10">
        <f>'2025-26 With Postfacto'!O26</f>
        <v>1.9546055000000024E-2</v>
      </c>
      <c r="P28" s="2">
        <f>'2025-26 With Postfacto'!P26</f>
        <v>-9.0928675999999889E-2</v>
      </c>
      <c r="Q28" s="2">
        <f>'2025-26 With Postfacto'!Q26</f>
        <v>-3395844.2357741771</v>
      </c>
      <c r="R28" s="22">
        <f>'2025-26 With Postfacto'!R26</f>
        <v>0.11107735263580992</v>
      </c>
      <c r="S28" s="26">
        <f>'2025-26 With Postfacto'!S26</f>
        <v>-1.0250008989999999</v>
      </c>
      <c r="T28" s="19">
        <f>'2025-26 With Postfacto'!T26</f>
        <v>10.854768576000001</v>
      </c>
      <c r="U28" s="21">
        <v>-14.795351</v>
      </c>
    </row>
    <row r="29" spans="4:21" ht="24.95" customHeight="1" x14ac:dyDescent="0.25">
      <c r="D29" s="4">
        <v>45880</v>
      </c>
      <c r="E29" s="4">
        <v>45886</v>
      </c>
      <c r="F29" s="2">
        <v>-0.91133158699999994</v>
      </c>
      <c r="G29" s="10">
        <v>-7.2084204999999998E-2</v>
      </c>
      <c r="H29" s="2">
        <v>-0.46614829399999996</v>
      </c>
      <c r="I29" s="10">
        <v>819377.49931312643</v>
      </c>
      <c r="J29" s="2">
        <v>-4.9488606470000009</v>
      </c>
      <c r="K29" s="2">
        <v>-0.88419095700000006</v>
      </c>
      <c r="L29" s="2">
        <v>-2.2671393679999996</v>
      </c>
      <c r="M29" s="10">
        <v>10750626.902918719</v>
      </c>
      <c r="N29" s="2">
        <v>0.18944418400000015</v>
      </c>
      <c r="O29" s="10">
        <v>-2.9417775999999989E-2</v>
      </c>
      <c r="P29" s="2">
        <v>-0.3095162010000001</v>
      </c>
      <c r="Q29" s="2">
        <v>-796306.98816044512</v>
      </c>
      <c r="R29" s="22">
        <v>0.13087049183056998</v>
      </c>
      <c r="S29" s="26">
        <v>-0.80215287199999996</v>
      </c>
      <c r="T29" s="19">
        <v>-9.6992448509999996</v>
      </c>
      <c r="U29" s="21">
        <v>1.0280610999999999</v>
      </c>
    </row>
    <row r="30" spans="4:21" ht="24.95" customHeight="1" x14ac:dyDescent="0.25">
      <c r="D30" s="4">
        <v>45887</v>
      </c>
      <c r="E30" s="4">
        <v>45893</v>
      </c>
      <c r="F30" s="2">
        <f>'2025-26 With Postfacto'!F28</f>
        <v>0.21932312400000004</v>
      </c>
      <c r="G30" s="10">
        <f>'2025-26 With Postfacto'!G28</f>
        <v>2.1714666000000021E-2</v>
      </c>
      <c r="H30" s="2">
        <f>'2025-26 With Postfacto'!H28</f>
        <v>-3.6938231999999974E-2</v>
      </c>
      <c r="I30" s="10">
        <f>'2025-26 With Postfacto'!I28</f>
        <v>-10318777.219559815</v>
      </c>
      <c r="J30" s="2">
        <f>'2025-26 With Postfacto'!J28</f>
        <v>-5.5311607829999971</v>
      </c>
      <c r="K30" s="2">
        <f>'2025-26 With Postfacto'!K28</f>
        <v>-1.0598032719999999</v>
      </c>
      <c r="L30" s="2">
        <f>'2025-26 With Postfacto'!L28</f>
        <v>-1.9291400619999999</v>
      </c>
      <c r="M30" s="10">
        <f>'2025-26 With Postfacto'!M28</f>
        <v>14589770.482945671</v>
      </c>
      <c r="N30" s="2">
        <f>'2025-26 With Postfacto'!N28</f>
        <v>-0.96126752199999943</v>
      </c>
      <c r="O30" s="10">
        <f>'2025-26 With Postfacto'!O28</f>
        <v>-0.35136050600000002</v>
      </c>
      <c r="P30" s="2">
        <f>'2025-26 With Postfacto'!P28</f>
        <v>-1.541199805</v>
      </c>
      <c r="Q30" s="2">
        <f>'2025-26 With Postfacto'!Q28</f>
        <v>-1774307.8265816749</v>
      </c>
      <c r="R30" s="22">
        <f>'2025-26 With Postfacto'!R28</f>
        <v>6.456339365583999E-2</v>
      </c>
      <c r="S30" s="26">
        <f>'2025-26 With Postfacto'!S28</f>
        <v>-1.4662573379999999</v>
      </c>
      <c r="T30" s="19">
        <f>'2025-26 With Postfacto'!T28</f>
        <v>-11.169832391999996</v>
      </c>
      <c r="U30" s="21">
        <v>0.23143420000000001</v>
      </c>
    </row>
    <row r="31" spans="4:21" ht="24.95" customHeight="1" x14ac:dyDescent="0.25">
      <c r="D31" s="4">
        <v>45894</v>
      </c>
      <c r="E31" s="4">
        <v>45900</v>
      </c>
      <c r="F31" s="2">
        <f>'2025-26 With Postfacto'!F29</f>
        <v>-0.69248031999999993</v>
      </c>
      <c r="G31" s="10">
        <f>'2025-26 With Postfacto'!G29</f>
        <v>-0.14234180400000002</v>
      </c>
      <c r="H31" s="2">
        <f>'2025-26 With Postfacto'!H29</f>
        <v>-9.9107611000000026E-2</v>
      </c>
      <c r="I31" s="10">
        <f>'2025-26 With Postfacto'!I29</f>
        <v>1077014.247106838</v>
      </c>
      <c r="J31" s="2">
        <f>'2025-26 With Postfacto'!J29</f>
        <v>-3.9346659499999999</v>
      </c>
      <c r="K31" s="2">
        <f>'2025-26 With Postfacto'!K29</f>
        <v>-1.0935540749999997</v>
      </c>
      <c r="L31" s="2">
        <f>'2025-26 With Postfacto'!L29</f>
        <v>-2.7905491780000009</v>
      </c>
      <c r="M31" s="10">
        <f>'2025-26 With Postfacto'!M29</f>
        <v>4700518.0310941879</v>
      </c>
      <c r="N31" s="2">
        <f>'2025-26 With Postfacto'!N29</f>
        <v>-0.87054102600000005</v>
      </c>
      <c r="O31" s="10">
        <f>'2025-26 With Postfacto'!O29</f>
        <v>-0.17634850299999996</v>
      </c>
      <c r="P31" s="2">
        <f>'2025-26 With Postfacto'!P29</f>
        <v>-0.72850411599999987</v>
      </c>
      <c r="Q31" s="2">
        <f>'2025-26 With Postfacto'!Q29</f>
        <v>-1214606.4702803951</v>
      </c>
      <c r="R31" s="22">
        <f>'2025-26 With Postfacto'!R29</f>
        <v>8.8496500584729867E-2</v>
      </c>
      <c r="S31" s="26">
        <f>'2025-26 With Postfacto'!S29</f>
        <v>-1.6620904440000002</v>
      </c>
      <c r="T31" s="19">
        <f>'2025-26 With Postfacto'!T29</f>
        <v>-10.528092582999999</v>
      </c>
      <c r="U31" s="21">
        <v>0.4298131</v>
      </c>
    </row>
    <row r="32" spans="4:21" ht="24.95" customHeight="1" x14ac:dyDescent="0.25">
      <c r="D32" s="29" t="s">
        <v>22</v>
      </c>
      <c r="E32" s="29"/>
      <c r="F32" s="5">
        <f>SUM(F28:F31)</f>
        <v>-0.8328586219999996</v>
      </c>
      <c r="G32" s="9">
        <f t="shared" ref="G32:T32" si="18">SUM(G28:G31)</f>
        <v>4.6998284999999945E-2</v>
      </c>
      <c r="H32" s="5">
        <f t="shared" si="18"/>
        <v>0.33944190099999988</v>
      </c>
      <c r="I32" s="9">
        <f t="shared" si="18"/>
        <v>-39096703.092005849</v>
      </c>
      <c r="J32" s="5">
        <f t="shared" si="18"/>
        <v>-10.006230724999996</v>
      </c>
      <c r="K32" s="5">
        <f t="shared" si="18"/>
        <v>-1.8989347309999998</v>
      </c>
      <c r="L32" s="5">
        <f t="shared" si="18"/>
        <v>-3.5865979760000002</v>
      </c>
      <c r="M32" s="5">
        <f t="shared" si="18"/>
        <v>-83418915.04316242</v>
      </c>
      <c r="N32" s="5">
        <f t="shared" si="18"/>
        <v>-1.396489853999999</v>
      </c>
      <c r="O32" s="9">
        <f t="shared" si="18"/>
        <v>-0.53758072999999995</v>
      </c>
      <c r="P32" s="5">
        <f t="shared" si="18"/>
        <v>-2.6701487979999996</v>
      </c>
      <c r="Q32" s="5">
        <f t="shared" si="18"/>
        <v>-7181065.520796692</v>
      </c>
      <c r="R32" s="5">
        <f t="shared" si="18"/>
        <v>0.39500773870694977</v>
      </c>
      <c r="S32" s="26">
        <f t="shared" si="18"/>
        <v>-4.9555015530000004</v>
      </c>
      <c r="T32" s="25">
        <f t="shared" si="18"/>
        <v>-20.542401249999994</v>
      </c>
      <c r="U32" s="18">
        <f>SUM(U28:U31)</f>
        <v>-13.106042599999999</v>
      </c>
    </row>
    <row r="33" spans="4:21" ht="24.95" customHeight="1" x14ac:dyDescent="0.25">
      <c r="D33" s="4">
        <v>45901</v>
      </c>
      <c r="E33" s="4">
        <v>45907</v>
      </c>
      <c r="F33" s="2">
        <f>'2025-26 With Postfacto'!F31</f>
        <v>0.64872447499999986</v>
      </c>
      <c r="G33" s="10">
        <f>'2025-26 With Postfacto'!G31</f>
        <v>0.15530958599999992</v>
      </c>
      <c r="H33" s="2">
        <f>'2025-26 With Postfacto'!H31</f>
        <v>3.1891384999999987E-2</v>
      </c>
      <c r="I33" s="10">
        <f>'2025-26 With Postfacto'!I31</f>
        <v>-4752158.6038678167</v>
      </c>
      <c r="J33" s="2">
        <f>'2025-26 With Postfacto'!J31</f>
        <v>-5.2569019050000012</v>
      </c>
      <c r="K33" s="2">
        <f>'2025-26 With Postfacto'!K31</f>
        <v>-0.84645720499999999</v>
      </c>
      <c r="L33" s="2">
        <f>'2025-26 With Postfacto'!L31</f>
        <v>-0.43946012000000029</v>
      </c>
      <c r="M33" s="10">
        <f>'2025-26 With Postfacto'!M31</f>
        <v>969666.79203176871</v>
      </c>
      <c r="N33" s="2">
        <f>'2025-26 With Postfacto'!N31</f>
        <v>-0.28596140299999984</v>
      </c>
      <c r="O33" s="10">
        <f>'2025-26 With Postfacto'!O31</f>
        <v>-0.16565876199999996</v>
      </c>
      <c r="P33" s="2">
        <f>'2025-26 With Postfacto'!P31</f>
        <v>-7.8425969999999776E-2</v>
      </c>
      <c r="Q33" s="2">
        <f>'2025-26 With Postfacto'!Q31</f>
        <v>-1809361.6181213052</v>
      </c>
      <c r="R33" s="22">
        <f>'2025-26 With Postfacto'!R31</f>
        <v>0.28953166510377987</v>
      </c>
      <c r="S33" s="26">
        <f>'2025-26 With Postfacto'!S31</f>
        <v>-1.5637930199999999</v>
      </c>
      <c r="T33" s="19">
        <f>'2025-26 With Postfacto'!T31</f>
        <v>-6.236939919000001</v>
      </c>
      <c r="U33" s="21">
        <v>-0.63919519999999996</v>
      </c>
    </row>
    <row r="34" spans="4:21" ht="24.95" customHeight="1" x14ac:dyDescent="0.25">
      <c r="D34" s="24">
        <v>45908</v>
      </c>
      <c r="E34" s="24">
        <v>45914</v>
      </c>
      <c r="F34" s="2">
        <f>'2025-26 With Postfacto'!F32</f>
        <v>0.87406961199999988</v>
      </c>
      <c r="G34" s="10">
        <f>'2025-26 With Postfacto'!G32</f>
        <v>0.20518988600000013</v>
      </c>
      <c r="H34" s="2">
        <f>'2025-26 With Postfacto'!H32</f>
        <v>0.37636438899999997</v>
      </c>
      <c r="I34" s="10">
        <f>'2025-26 With Postfacto'!I32</f>
        <v>-24941591.881046757</v>
      </c>
      <c r="J34" s="2">
        <f>'2025-26 With Postfacto'!J32</f>
        <v>3.4161825569999986</v>
      </c>
      <c r="K34" s="2">
        <f>'2025-26 With Postfacto'!K32</f>
        <v>0.74188155499999975</v>
      </c>
      <c r="L34" s="2">
        <f>'2025-26 With Postfacto'!L32</f>
        <v>0.77694056599999972</v>
      </c>
      <c r="M34" s="10">
        <f>'2025-26 With Postfacto'!M32</f>
        <v>-65908993.667451255</v>
      </c>
      <c r="N34" s="2">
        <f>'2025-26 With Postfacto'!N32</f>
        <v>-0.45022254200000034</v>
      </c>
      <c r="O34" s="10">
        <f>'2025-26 With Postfacto'!O32</f>
        <v>-0.14945985200000006</v>
      </c>
      <c r="P34" s="2">
        <f>'2025-26 With Postfacto'!P32</f>
        <v>-0.12304562099999998</v>
      </c>
      <c r="Q34" s="2">
        <f>'2025-26 With Postfacto'!Q32</f>
        <v>-478622.93537272478</v>
      </c>
      <c r="R34" s="22">
        <f>'2025-26 With Postfacto'!R32</f>
        <v>0.31304450584525984</v>
      </c>
      <c r="S34" s="26">
        <f>'2025-26 With Postfacto'!S32</f>
        <v>-0.99422013800000009</v>
      </c>
      <c r="T34" s="19">
        <f>'2025-26 With Postfacto'!T32</f>
        <v>5.6679005499999979</v>
      </c>
      <c r="U34" s="21">
        <v>-9.2203690999999992</v>
      </c>
    </row>
    <row r="35" spans="4:21" ht="24.95" customHeight="1" x14ac:dyDescent="0.25">
      <c r="D35" s="4">
        <v>45915</v>
      </c>
      <c r="E35" s="4">
        <v>45921</v>
      </c>
      <c r="F35" s="2">
        <f>'2025-26 With Postfacto'!F33</f>
        <v>-4.8095470999999973E-2</v>
      </c>
      <c r="G35" s="10">
        <f>'2025-26 With Postfacto'!G33</f>
        <v>3.2135469999999486E-3</v>
      </c>
      <c r="H35" s="2">
        <f>'2025-26 With Postfacto'!H33</f>
        <v>9.7498590000000152E-3</v>
      </c>
      <c r="I35" s="10">
        <f>'2025-26 With Postfacto'!I33</f>
        <v>221137.09956397038</v>
      </c>
      <c r="J35" s="2">
        <f>'2025-26 With Postfacto'!J33</f>
        <v>-8.1734311989999959</v>
      </c>
      <c r="K35" s="2">
        <f>'2025-26 With Postfacto'!K33</f>
        <v>-0.71443252400000024</v>
      </c>
      <c r="L35" s="2">
        <f>'2025-26 With Postfacto'!L33</f>
        <v>-1.2298446009999999</v>
      </c>
      <c r="M35" s="10">
        <f>'2025-26 With Postfacto'!M33</f>
        <v>10641068.218145959</v>
      </c>
      <c r="N35" s="2">
        <f>'2025-26 With Postfacto'!N33</f>
        <v>9.9623899999996858E-3</v>
      </c>
      <c r="O35" s="10">
        <f>'2025-26 With Postfacto'!O33</f>
        <v>7.843216999999925E-3</v>
      </c>
      <c r="P35" s="2">
        <f>'2025-26 With Postfacto'!P33</f>
        <v>-4.0969270999999995E-2</v>
      </c>
      <c r="Q35" s="2">
        <f>'2025-26 With Postfacto'!Q33</f>
        <v>-2018935.6014895893</v>
      </c>
      <c r="R35" s="22">
        <f>'2025-26 With Postfacto'!R33</f>
        <v>0.28131445432293029</v>
      </c>
      <c r="S35" s="26">
        <f>'2025-26 With Postfacto'!S33</f>
        <v>-0.56931404800000007</v>
      </c>
      <c r="T35" s="19">
        <f>'2025-26 With Postfacto'!T33</f>
        <v>-10.176004052999998</v>
      </c>
      <c r="U35" s="21">
        <v>0.80619300000000005</v>
      </c>
    </row>
    <row r="36" spans="4:21" ht="24.95" customHeight="1" x14ac:dyDescent="0.25">
      <c r="D36" s="24">
        <v>45922</v>
      </c>
      <c r="E36" s="24">
        <v>45928</v>
      </c>
      <c r="F36" s="2">
        <f>'2025-26 With Postfacto'!F34</f>
        <v>-0.4648292650000001</v>
      </c>
      <c r="G36" s="10">
        <f>'2025-26 With Postfacto'!G34</f>
        <v>-1.8989146000000019E-2</v>
      </c>
      <c r="H36" s="2">
        <f>'2025-26 With Postfacto'!H34</f>
        <v>-5.6384897999999933E-2</v>
      </c>
      <c r="I36" s="10">
        <f>'2025-26 With Postfacto'!I34</f>
        <v>-233192.80288381252</v>
      </c>
      <c r="J36" s="2">
        <f>'2025-26 With Postfacto'!J34</f>
        <v>-8.567379530000002</v>
      </c>
      <c r="K36" s="2">
        <f>'2025-26 With Postfacto'!K34</f>
        <v>-1.3665630270000002</v>
      </c>
      <c r="L36" s="2">
        <f>'2025-26 With Postfacto'!L34</f>
        <v>-1.9857335299999996</v>
      </c>
      <c r="M36" s="10">
        <f>'2025-26 With Postfacto'!M34</f>
        <v>13227558.314891607</v>
      </c>
      <c r="N36" s="2">
        <f>'2025-26 With Postfacto'!N34</f>
        <v>-0.94837271200000006</v>
      </c>
      <c r="O36" s="10">
        <f>'2025-26 With Postfacto'!O34</f>
        <v>-0.24752914800000006</v>
      </c>
      <c r="P36" s="2">
        <f>'2025-26 With Postfacto'!P34</f>
        <v>-0.24552684500000005</v>
      </c>
      <c r="Q36" s="2">
        <f>'2025-26 With Postfacto'!Q34</f>
        <v>-1619137.7358414701</v>
      </c>
      <c r="R36" s="22">
        <f>'2025-26 With Postfacto'!R34</f>
        <v>0.27699628295027018</v>
      </c>
      <c r="S36" s="26">
        <f>'2025-26 With Postfacto'!S34</f>
        <v>-1.301799514</v>
      </c>
      <c r="T36" s="19">
        <f>'2025-26 With Postfacto'!T34</f>
        <v>-13.901308101000001</v>
      </c>
      <c r="U36" s="21">
        <v>1.0589895</v>
      </c>
    </row>
    <row r="37" spans="4:21" ht="24.95" customHeight="1" x14ac:dyDescent="0.25">
      <c r="D37" s="29" t="s">
        <v>23</v>
      </c>
      <c r="E37" s="29"/>
      <c r="F37" s="5">
        <f t="shared" ref="F37" si="19">SUM(F33:F36)</f>
        <v>1.0098693509999999</v>
      </c>
      <c r="G37" s="9">
        <f t="shared" ref="G37" si="20">SUM(G33:G36)</f>
        <v>0.34472387299999996</v>
      </c>
      <c r="H37" s="5">
        <f t="shared" ref="H37" si="21">SUM(H33:H36)</f>
        <v>0.36162073500000003</v>
      </c>
      <c r="I37" s="9">
        <f t="shared" ref="I37" si="22">SUM(I33:I36)</f>
        <v>-29705806.188234415</v>
      </c>
      <c r="J37" s="5">
        <f t="shared" ref="J37" si="23">SUM(J33:J36)</f>
        <v>-18.581530077</v>
      </c>
      <c r="K37" s="5">
        <f t="shared" ref="K37" si="24">SUM(K33:K36)</f>
        <v>-2.1855712010000006</v>
      </c>
      <c r="L37" s="5">
        <f t="shared" ref="L37" si="25">SUM(L33:L36)</f>
        <v>-2.8780976850000002</v>
      </c>
      <c r="M37" s="5">
        <f t="shared" ref="M37" si="26">SUM(M33:M36)</f>
        <v>-41070700.342381917</v>
      </c>
      <c r="N37" s="5">
        <f t="shared" ref="N37" si="27">SUM(N33:N36)</f>
        <v>-1.6745942670000007</v>
      </c>
      <c r="O37" s="9">
        <f t="shared" ref="O37" si="28">SUM(O33:O36)</f>
        <v>-0.5548045450000002</v>
      </c>
      <c r="P37" s="5">
        <f t="shared" ref="P37" si="29">SUM(P33:P36)</f>
        <v>-0.48796770699999981</v>
      </c>
      <c r="Q37" s="5">
        <f t="shared" ref="Q37" si="30">SUM(Q33:Q36)</f>
        <v>-5926057.8908250891</v>
      </c>
      <c r="R37" s="5">
        <f t="shared" ref="R37" si="31">SUM(R33:R36)</f>
        <v>1.1608869082222402</v>
      </c>
      <c r="S37" s="26">
        <f t="shared" ref="S37" si="32">SUM(S33:S36)</f>
        <v>-4.4291267200000002</v>
      </c>
      <c r="T37" s="25">
        <f t="shared" ref="T37" si="33">SUM(T33:T36)</f>
        <v>-24.646351523000003</v>
      </c>
      <c r="U37" s="18">
        <f>SUM(U33:U36)</f>
        <v>-7.9943817999999984</v>
      </c>
    </row>
    <row r="38" spans="4:21" ht="24.95" customHeight="1" x14ac:dyDescent="0.25">
      <c r="D38" s="4">
        <f>E36+1</f>
        <v>45929</v>
      </c>
      <c r="E38" s="4">
        <f>D38+6</f>
        <v>45935</v>
      </c>
      <c r="F38" s="2">
        <f>'2025-26 With Postfacto'!F36</f>
        <v>0.14054506899999961</v>
      </c>
      <c r="G38" s="10">
        <f>'2025-26 With Postfacto'!G36</f>
        <v>7.0833232999999954E-2</v>
      </c>
      <c r="H38" s="2">
        <f>'2025-26 With Postfacto'!H36</f>
        <v>0.25078197400000002</v>
      </c>
      <c r="I38" s="10">
        <f>'2025-26 With Postfacto'!I36</f>
        <v>-4458349.8939692993</v>
      </c>
      <c r="J38" s="2">
        <f>'2025-26 With Postfacto'!J36</f>
        <v>-2.054934952</v>
      </c>
      <c r="K38" s="2">
        <f>'2025-26 With Postfacto'!K36</f>
        <v>-0.40481795399999998</v>
      </c>
      <c r="L38" s="2">
        <f>'2025-26 With Postfacto'!L36</f>
        <v>-1.0601768640000004</v>
      </c>
      <c r="M38" s="10">
        <f>'2025-26 With Postfacto'!M36</f>
        <v>-7582384.3900957741</v>
      </c>
      <c r="N38" s="2">
        <f>'2025-26 With Postfacto'!N36</f>
        <v>8.9369225000000233E-2</v>
      </c>
      <c r="O38" s="10">
        <f>'2025-26 With Postfacto'!O36</f>
        <v>8.0372100000000044E-2</v>
      </c>
      <c r="P38" s="2">
        <f>'2025-26 With Postfacto'!P36</f>
        <v>-0.29405726199999982</v>
      </c>
      <c r="Q38" s="2">
        <f>'2025-26 With Postfacto'!Q36</f>
        <v>-1638887.5253714754</v>
      </c>
      <c r="R38" s="22">
        <f>'2025-26 With Postfacto'!R36</f>
        <v>0.26920706869621974</v>
      </c>
      <c r="S38" s="26">
        <f>'2025-26 With Postfacto'!S36</f>
        <v>-1.6644145039999998</v>
      </c>
      <c r="T38" s="19">
        <f>'2025-26 With Postfacto'!T36</f>
        <v>-3.182085431</v>
      </c>
      <c r="U38" s="21">
        <v>-1.4450255000000001</v>
      </c>
    </row>
    <row r="39" spans="4:21" ht="24.95" customHeight="1" x14ac:dyDescent="0.25">
      <c r="D39" s="4">
        <f>E38+1</f>
        <v>45936</v>
      </c>
      <c r="E39" s="4">
        <f t="shared" ref="E39:E68" si="34">D39+6</f>
        <v>45942</v>
      </c>
      <c r="F39" s="2">
        <f>'2025-26 With Postfacto'!F37</f>
        <v>-0.12281363900000003</v>
      </c>
      <c r="G39" s="10">
        <f>'2025-26 With Postfacto'!G37</f>
        <v>-3.1533831000000075E-2</v>
      </c>
      <c r="H39" s="2">
        <f>'2025-26 With Postfacto'!H37</f>
        <v>5.9235698999999954E-2</v>
      </c>
      <c r="I39" s="10">
        <f>'2025-26 With Postfacto'!I37</f>
        <v>-5156207.9887947142</v>
      </c>
      <c r="J39" s="2">
        <f>'2025-26 With Postfacto'!J37</f>
        <v>-2.5275640169999987</v>
      </c>
      <c r="K39" s="2">
        <f>'2025-26 With Postfacto'!K37</f>
        <v>-0.27302363199999985</v>
      </c>
      <c r="L39" s="2">
        <f>'2025-26 With Postfacto'!L37</f>
        <v>-1.0537839880000004</v>
      </c>
      <c r="M39" s="10">
        <f>'2025-26 With Postfacto'!M37</f>
        <v>-3171054.5825498747</v>
      </c>
      <c r="N39" s="2">
        <f>'2025-26 With Postfacto'!N37</f>
        <v>-0.48255538299999967</v>
      </c>
      <c r="O39" s="10">
        <f>'2025-26 With Postfacto'!O37</f>
        <v>-0.1413779420000002</v>
      </c>
      <c r="P39" s="2">
        <f>'2025-26 With Postfacto'!P37</f>
        <v>-0.16410006399999985</v>
      </c>
      <c r="Q39" s="2">
        <f>'2025-26 With Postfacto'!Q37</f>
        <v>-720103.4544881999</v>
      </c>
      <c r="R39" s="22">
        <f>'2025-26 With Postfacto'!R37</f>
        <v>0</v>
      </c>
      <c r="S39" s="26">
        <f>'2025-26 With Postfacto'!S37</f>
        <v>-1.0369896549999995</v>
      </c>
      <c r="T39" s="19">
        <f>'2025-26 With Postfacto'!T37</f>
        <v>-4.7375167969999978</v>
      </c>
      <c r="U39" s="21">
        <v>-0.9788557</v>
      </c>
    </row>
    <row r="40" spans="4:21" ht="24.95" customHeight="1" x14ac:dyDescent="0.25">
      <c r="D40" s="4">
        <f t="shared" ref="D40:D69" si="35">E39+1</f>
        <v>45943</v>
      </c>
      <c r="E40" s="4">
        <f t="shared" si="34"/>
        <v>45949</v>
      </c>
      <c r="F40" s="2">
        <f>'2025-26 With Postfacto'!F38</f>
        <v>-0.56068093600000002</v>
      </c>
      <c r="G40" s="10">
        <f>'2025-26 With Postfacto'!G38</f>
        <v>-0.10129351299999999</v>
      </c>
      <c r="H40" s="2">
        <f>'2025-26 With Postfacto'!H38</f>
        <v>-0.19081267100000002</v>
      </c>
      <c r="I40" s="10">
        <f>'2025-26 With Postfacto'!I38</f>
        <v>1046207.0602785986</v>
      </c>
      <c r="J40" s="2">
        <f>'2025-26 With Postfacto'!J38</f>
        <v>-1.2941206249999992</v>
      </c>
      <c r="K40" s="2">
        <f>'2025-26 With Postfacto'!K38</f>
        <v>-0.33800526700000028</v>
      </c>
      <c r="L40" s="2">
        <f>'2025-26 With Postfacto'!L38</f>
        <v>-0.43914299000000001</v>
      </c>
      <c r="M40" s="10">
        <f>'2025-26 With Postfacto'!M38</f>
        <v>-10240530.079993317</v>
      </c>
      <c r="N40" s="2">
        <f>'2025-26 With Postfacto'!N38</f>
        <v>-0.1665777179999999</v>
      </c>
      <c r="O40" s="10">
        <f>'2025-26 With Postfacto'!O38</f>
        <v>-7.9847180000000434E-3</v>
      </c>
      <c r="P40" s="2">
        <f>'2025-26 With Postfacto'!P38</f>
        <v>-2.7732620000000454E-3</v>
      </c>
      <c r="Q40" s="2">
        <f>'2025-26 With Postfacto'!Q38</f>
        <v>-266014.49633652013</v>
      </c>
      <c r="R40" s="22">
        <f>'2025-26 With Postfacto'!R38</f>
        <v>0</v>
      </c>
      <c r="S40" s="26">
        <f>'2025-26 With Postfacto'!S38</f>
        <v>-0.28569800100000009</v>
      </c>
      <c r="T40" s="19">
        <f>'2025-26 With Postfacto'!T38</f>
        <v>-3.1013916999999993</v>
      </c>
      <c r="U40" s="21">
        <v>-1.0202043999999999</v>
      </c>
    </row>
    <row r="41" spans="4:21" ht="24.95" customHeight="1" x14ac:dyDescent="0.25">
      <c r="D41" s="4">
        <f t="shared" si="35"/>
        <v>45950</v>
      </c>
      <c r="E41" s="4">
        <f t="shared" si="34"/>
        <v>45956</v>
      </c>
      <c r="F41" s="2">
        <f>'2025-26 With Postfacto'!F39</f>
        <v>0.12434993300000054</v>
      </c>
      <c r="G41" s="10">
        <f>'2025-26 With Postfacto'!G39</f>
        <v>8.6889610000000062E-2</v>
      </c>
      <c r="H41" s="2">
        <f>'2025-26 With Postfacto'!H39</f>
        <v>0.291793211</v>
      </c>
      <c r="I41" s="10">
        <f>'2025-26 With Postfacto'!I39</f>
        <v>-7380741.6222799094</v>
      </c>
      <c r="J41" s="2">
        <f>'2025-26 With Postfacto'!J39</f>
        <v>-3.732605184999997</v>
      </c>
      <c r="K41" s="2">
        <f>'2025-26 With Postfacto'!K39</f>
        <v>-0.20523456500000009</v>
      </c>
      <c r="L41" s="2">
        <f>'2025-26 With Postfacto'!L39</f>
        <v>0.40456805299999976</v>
      </c>
      <c r="M41" s="10">
        <f>'2025-26 With Postfacto'!M39</f>
        <v>-5510308.4937366396</v>
      </c>
      <c r="N41" s="2">
        <f>'2025-26 With Postfacto'!N39</f>
        <v>-0.45738827399999971</v>
      </c>
      <c r="O41" s="10">
        <f>'2025-26 With Postfacto'!O39</f>
        <v>-0.13314037200000001</v>
      </c>
      <c r="P41" s="2">
        <f>'2025-26 With Postfacto'!P39</f>
        <v>-0.74003338500000004</v>
      </c>
      <c r="Q41" s="2">
        <f>'2025-26 With Postfacto'!Q39</f>
        <v>-1499439.9795279896</v>
      </c>
      <c r="R41" s="22">
        <f>'2025-26 With Postfacto'!R39</f>
        <v>0</v>
      </c>
      <c r="S41" s="26">
        <f>'2025-26 With Postfacto'!S39</f>
        <v>-1.9143553950000005</v>
      </c>
      <c r="T41" s="19">
        <f>'2025-26 With Postfacto'!T39</f>
        <v>-4.3608009739999964</v>
      </c>
      <c r="U41" s="21">
        <v>-1.5000385000000001</v>
      </c>
    </row>
    <row r="42" spans="4:21" ht="24.95" customHeight="1" x14ac:dyDescent="0.25">
      <c r="D42" s="4">
        <f t="shared" si="35"/>
        <v>45957</v>
      </c>
      <c r="E42" s="4">
        <f t="shared" si="34"/>
        <v>45963</v>
      </c>
      <c r="F42" s="2">
        <f>'2025-26 With Postfacto'!F40</f>
        <v>0.24960666399999992</v>
      </c>
      <c r="G42" s="10">
        <f>'2025-26 With Postfacto'!G40</f>
        <v>7.2365148999999865E-2</v>
      </c>
      <c r="H42" s="2">
        <f>'2025-26 With Postfacto'!H40</f>
        <v>-0.16116647799999992</v>
      </c>
      <c r="I42" s="10">
        <f>'2025-26 With Postfacto'!I40</f>
        <v>-15270156.948826561</v>
      </c>
      <c r="J42" s="2">
        <f>'2025-26 With Postfacto'!J40</f>
        <v>-6.2204839520000084</v>
      </c>
      <c r="K42" s="2">
        <f>'2025-26 With Postfacto'!K40</f>
        <v>-0.82334902299999979</v>
      </c>
      <c r="L42" s="2">
        <f>'2025-26 With Postfacto'!L40</f>
        <v>-1.022157623</v>
      </c>
      <c r="M42" s="10">
        <f>'2025-26 With Postfacto'!M40</f>
        <v>-3156844.0064978013</v>
      </c>
      <c r="N42" s="2">
        <f>'2025-26 With Postfacto'!N40</f>
        <v>-0.38748453899999968</v>
      </c>
      <c r="O42" s="10">
        <f>'2025-26 With Postfacto'!O40</f>
        <v>-0.25123660500000011</v>
      </c>
      <c r="P42" s="2">
        <f>'2025-26 With Postfacto'!P40</f>
        <v>-0.719608684</v>
      </c>
      <c r="Q42" s="2">
        <f>'2025-26 With Postfacto'!Q40</f>
        <v>-887672.0309550853</v>
      </c>
      <c r="R42" s="22">
        <f>'2025-26 With Postfacto'!R40</f>
        <v>0.18685678639986991</v>
      </c>
      <c r="S42" s="26">
        <f>'2025-26 With Postfacto'!S40</f>
        <v>-1.5366412420000002</v>
      </c>
      <c r="T42" s="19">
        <f>'2025-26 With Postfacto'!T40</f>
        <v>-9.2635150910000092</v>
      </c>
      <c r="U42" s="21">
        <v>-1.9934201</v>
      </c>
    </row>
    <row r="43" spans="4:21" ht="24.95" customHeight="1" x14ac:dyDescent="0.25">
      <c r="D43" s="29" t="s">
        <v>24</v>
      </c>
      <c r="E43" s="29"/>
      <c r="F43" s="5">
        <f>SUM(F38:F42)</f>
        <v>-0.16899290900000002</v>
      </c>
      <c r="G43" s="9">
        <f t="shared" ref="G43:T43" si="36">SUM(G38:G42)</f>
        <v>9.7260647999999811E-2</v>
      </c>
      <c r="H43" s="5">
        <f t="shared" si="36"/>
        <v>0.24983173500000003</v>
      </c>
      <c r="I43" s="9">
        <f t="shared" si="36"/>
        <v>-31219249.393591888</v>
      </c>
      <c r="J43" s="5">
        <f t="shared" si="36"/>
        <v>-15.829708731000004</v>
      </c>
      <c r="K43" s="5">
        <f t="shared" si="36"/>
        <v>-2.0444304409999998</v>
      </c>
      <c r="L43" s="5">
        <f t="shared" si="36"/>
        <v>-3.1706934120000012</v>
      </c>
      <c r="M43" s="5">
        <f t="shared" si="36"/>
        <v>-29661121.552873403</v>
      </c>
      <c r="N43" s="5">
        <f t="shared" si="36"/>
        <v>-1.4046366889999986</v>
      </c>
      <c r="O43" s="9">
        <f t="shared" si="36"/>
        <v>-0.45336753700000032</v>
      </c>
      <c r="P43" s="5">
        <f t="shared" si="36"/>
        <v>-1.9205726569999999</v>
      </c>
      <c r="Q43" s="5">
        <f t="shared" si="36"/>
        <v>-5012117.4866792709</v>
      </c>
      <c r="R43" s="5">
        <f t="shared" si="36"/>
        <v>0.45606385509608965</v>
      </c>
      <c r="S43" s="26">
        <f t="shared" si="36"/>
        <v>-6.4380987969999994</v>
      </c>
      <c r="T43" s="25">
        <f t="shared" si="36"/>
        <v>-24.645309993000005</v>
      </c>
      <c r="U43" s="25">
        <f>SUM(U38:U42)</f>
        <v>-6.9375441999999996</v>
      </c>
    </row>
    <row r="44" spans="4:21" ht="24.95" customHeight="1" x14ac:dyDescent="0.25">
      <c r="D44" s="4">
        <f>E42+1</f>
        <v>45964</v>
      </c>
      <c r="E44" s="4">
        <f t="shared" si="34"/>
        <v>45970</v>
      </c>
      <c r="F44" s="2">
        <f>'2025-26 With Postfacto'!F42</f>
        <v>-0.38163926799999975</v>
      </c>
      <c r="G44" s="10">
        <f>'2025-26 With Postfacto'!G42</f>
        <v>-8.098707899999999E-2</v>
      </c>
      <c r="H44" s="2">
        <f>'2025-26 With Postfacto'!H42</f>
        <v>-2.6942322999999987E-2</v>
      </c>
      <c r="I44" s="10">
        <f>'2025-26 With Postfacto'!I42</f>
        <v>1154703.4295868776</v>
      </c>
      <c r="J44" s="2">
        <f>'2025-26 With Postfacto'!J42</f>
        <v>-8.3337206519999985</v>
      </c>
      <c r="K44" s="2">
        <f>'2025-26 With Postfacto'!K42</f>
        <v>-0.77296563599999923</v>
      </c>
      <c r="L44" s="2">
        <f>'2025-26 With Postfacto'!L42</f>
        <v>-0.83959709800000004</v>
      </c>
      <c r="M44" s="10">
        <f>'2025-26 With Postfacto'!M42</f>
        <v>25345645.453831274</v>
      </c>
      <c r="N44" s="2">
        <f>'2025-26 With Postfacto'!N42</f>
        <v>-0.397649739</v>
      </c>
      <c r="O44" s="10">
        <f>'2025-26 With Postfacto'!O42</f>
        <v>-7.9746103000000179E-2</v>
      </c>
      <c r="P44" s="2">
        <f>'2025-26 With Postfacto'!P42</f>
        <v>-4.7878637000000029E-2</v>
      </c>
      <c r="Q44" s="2">
        <f>'2025-26 With Postfacto'!Q42</f>
        <v>-631259.39864813001</v>
      </c>
      <c r="R44" s="22">
        <f>'2025-26 With Postfacto'!R42</f>
        <v>0</v>
      </c>
      <c r="S44" s="26">
        <f>'2025-26 With Postfacto'!S42</f>
        <v>-0.72532700199999989</v>
      </c>
      <c r="T44" s="19">
        <f>'2025-26 With Postfacto'!T42</f>
        <v>-10.961126534999996</v>
      </c>
      <c r="U44" s="21">
        <v>2.5246301</v>
      </c>
    </row>
    <row r="45" spans="4:21" ht="24.95" customHeight="1" x14ac:dyDescent="0.25">
      <c r="D45" s="4">
        <f t="shared" si="35"/>
        <v>45971</v>
      </c>
      <c r="E45" s="4">
        <f t="shared" si="34"/>
        <v>45977</v>
      </c>
      <c r="F45" s="2">
        <f>'2025-26 With Postfacto'!F43</f>
        <v>-5.6613814999999817E-2</v>
      </c>
      <c r="G45" s="10">
        <f>'2025-26 With Postfacto'!G43</f>
        <v>-2.3821413000000007E-2</v>
      </c>
      <c r="H45" s="2">
        <f>'2025-26 With Postfacto'!H43</f>
        <v>4.3942557999999965E-2</v>
      </c>
      <c r="I45" s="10">
        <f>'2025-26 With Postfacto'!I43</f>
        <v>-1757259.7672593014</v>
      </c>
      <c r="J45" s="2">
        <f>'2025-26 With Postfacto'!J43</f>
        <v>-4.7085497409999926</v>
      </c>
      <c r="K45" s="2">
        <f>'2025-26 With Postfacto'!K43</f>
        <v>-0.23971258000000012</v>
      </c>
      <c r="L45" s="2">
        <f>'2025-26 With Postfacto'!L43</f>
        <v>-0.10488991999999973</v>
      </c>
      <c r="M45" s="10">
        <f>'2025-26 With Postfacto'!M43</f>
        <v>13819417.351624673</v>
      </c>
      <c r="N45" s="2">
        <f>'2025-26 With Postfacto'!N43</f>
        <v>0.21015249900000027</v>
      </c>
      <c r="O45" s="10">
        <f>'2025-26 With Postfacto'!O43</f>
        <v>2.1256904999999961E-2</v>
      </c>
      <c r="P45" s="2">
        <f>'2025-26 With Postfacto'!P43</f>
        <v>1.2118870000000016E-2</v>
      </c>
      <c r="Q45" s="2">
        <f>'2025-26 With Postfacto'!Q43</f>
        <v>-784280.24669205991</v>
      </c>
      <c r="R45" s="22">
        <f>'2025-26 With Postfacto'!R43</f>
        <v>0.36227116048776964</v>
      </c>
      <c r="S45" s="26">
        <f>'2025-26 With Postfacto'!S43</f>
        <v>-0.47823904799999967</v>
      </c>
      <c r="T45" s="19">
        <f>'2025-26 With Postfacto'!T43</f>
        <v>-4.8461166369999917</v>
      </c>
      <c r="U45" s="21">
        <v>1.0352435</v>
      </c>
    </row>
    <row r="46" spans="4:21" s="13" customFormat="1" ht="24.95" customHeight="1" x14ac:dyDescent="0.25">
      <c r="D46" s="4">
        <f t="shared" si="35"/>
        <v>45978</v>
      </c>
      <c r="E46" s="4">
        <f t="shared" si="34"/>
        <v>45984</v>
      </c>
      <c r="F46" s="2">
        <f>'2025-26 With Postfacto'!F44</f>
        <v>-0.34285956100000003</v>
      </c>
      <c r="G46" s="10">
        <f>'2025-26 With Postfacto'!G44</f>
        <v>5.1920315000000071E-2</v>
      </c>
      <c r="H46" s="2">
        <f>'2025-26 With Postfacto'!H44</f>
        <v>4.0289431000000091E-2</v>
      </c>
      <c r="I46" s="10">
        <f>'2025-26 With Postfacto'!I44</f>
        <v>1526683.2067191673</v>
      </c>
      <c r="J46" s="2">
        <f>'2025-26 With Postfacto'!J44</f>
        <v>-0.64449606900000034</v>
      </c>
      <c r="K46" s="2">
        <f>'2025-26 With Postfacto'!K44</f>
        <v>2.4978649000000304E-2</v>
      </c>
      <c r="L46" s="2">
        <f>'2025-26 With Postfacto'!L44</f>
        <v>-0.17869930799999997</v>
      </c>
      <c r="M46" s="10">
        <f>'2025-26 With Postfacto'!M44</f>
        <v>-1427900.844210394</v>
      </c>
      <c r="N46" s="2">
        <f>'2025-26 With Postfacto'!N44</f>
        <v>0.29507717700000008</v>
      </c>
      <c r="O46" s="10">
        <f>'2025-26 With Postfacto'!O44</f>
        <v>-3.580690000000004E-3</v>
      </c>
      <c r="P46" s="2">
        <f>'2025-26 With Postfacto'!P44</f>
        <v>0</v>
      </c>
      <c r="Q46" s="2">
        <f>'2025-26 With Postfacto'!Q44</f>
        <v>-550066.46276754001</v>
      </c>
      <c r="R46" s="22">
        <f>'2025-26 With Postfacto'!R44</f>
        <v>0.18685678639986991</v>
      </c>
      <c r="S46" s="26">
        <f>'2025-26 With Postfacto'!S44</f>
        <v>-0.16467640199999994</v>
      </c>
      <c r="T46" s="19">
        <f>'2025-26 With Postfacto'!T44</f>
        <v>-0.75737005599999974</v>
      </c>
      <c r="U46" s="21">
        <v>-8.8570300000000005E-2</v>
      </c>
    </row>
    <row r="47" spans="4:21" s="13" customFormat="1" ht="24.95" customHeight="1" x14ac:dyDescent="0.25">
      <c r="D47" s="4">
        <f t="shared" si="35"/>
        <v>45985</v>
      </c>
      <c r="E47" s="4">
        <f t="shared" si="34"/>
        <v>45991</v>
      </c>
      <c r="F47" s="2">
        <f>'2025-26 With Postfacto'!F45</f>
        <v>-0.30577521800000018</v>
      </c>
      <c r="G47" s="10">
        <f>'2025-26 With Postfacto'!G45</f>
        <v>5.5096900000000911E-4</v>
      </c>
      <c r="H47" s="2">
        <f>'2025-26 With Postfacto'!H45</f>
        <v>1.6192423000000077E-2</v>
      </c>
      <c r="I47" s="10">
        <f>'2025-26 With Postfacto'!I45</f>
        <v>64564.528750710248</v>
      </c>
      <c r="J47" s="2">
        <f>'2025-26 With Postfacto'!J45</f>
        <v>-5.7244656699999972</v>
      </c>
      <c r="K47" s="2">
        <f>'2025-26 With Postfacto'!K45</f>
        <v>-0.29249049700000029</v>
      </c>
      <c r="L47" s="2">
        <f>'2025-26 With Postfacto'!L45</f>
        <v>-0.15145630099999982</v>
      </c>
      <c r="M47" s="10">
        <f>'2025-26 With Postfacto'!M45</f>
        <v>13403074.582160121</v>
      </c>
      <c r="N47" s="2">
        <f>'2025-26 With Postfacto'!N45</f>
        <v>-0.30854079800000006</v>
      </c>
      <c r="O47" s="10">
        <f>'2025-26 With Postfacto'!O45</f>
        <v>-9.8082535000000012E-2</v>
      </c>
      <c r="P47" s="2">
        <f>'2025-26 With Postfacto'!P45</f>
        <v>-3.0888877000000092E-2</v>
      </c>
      <c r="Q47" s="2">
        <f>'2025-26 With Postfacto'!Q45</f>
        <v>-368458.6922151196</v>
      </c>
      <c r="R47" s="22">
        <f>'2025-26 With Postfacto'!R45</f>
        <v>5.1895952253339997E-2</v>
      </c>
      <c r="S47" s="26">
        <f>'2025-26 With Postfacto'!S45</f>
        <v>-0.40732785999999988</v>
      </c>
      <c r="T47" s="19">
        <f>'2025-26 With Postfacto'!T45</f>
        <v>-6.8949565039999969</v>
      </c>
      <c r="U47" s="21">
        <v>1.3004286</v>
      </c>
    </row>
    <row r="48" spans="4:21" s="13" customFormat="1" ht="24.95" customHeight="1" x14ac:dyDescent="0.25">
      <c r="D48" s="29" t="s">
        <v>25</v>
      </c>
      <c r="E48" s="29"/>
      <c r="F48" s="5">
        <f>SUM(F44:F47)</f>
        <v>-1.0868878619999998</v>
      </c>
      <c r="G48" s="9">
        <f t="shared" ref="G48:T48" si="37">SUM(G44:G47)</f>
        <v>-5.233720799999992E-2</v>
      </c>
      <c r="H48" s="5">
        <f t="shared" si="37"/>
        <v>7.3482089000000153E-2</v>
      </c>
      <c r="I48" s="9">
        <f t="shared" si="37"/>
        <v>988691.39779745368</v>
      </c>
      <c r="J48" s="5">
        <f t="shared" si="37"/>
        <v>-19.411232131999988</v>
      </c>
      <c r="K48" s="5">
        <f t="shared" si="37"/>
        <v>-1.2801900639999992</v>
      </c>
      <c r="L48" s="5">
        <f t="shared" si="37"/>
        <v>-1.2746426269999995</v>
      </c>
      <c r="M48" s="5">
        <f t="shared" si="37"/>
        <v>51140236.543405674</v>
      </c>
      <c r="N48" s="5">
        <f t="shared" si="37"/>
        <v>-0.20096086099999971</v>
      </c>
      <c r="O48" s="9">
        <f t="shared" si="37"/>
        <v>-0.16015242300000024</v>
      </c>
      <c r="P48" s="5">
        <f t="shared" si="37"/>
        <v>-6.6648644000000104E-2</v>
      </c>
      <c r="Q48" s="5">
        <f t="shared" si="37"/>
        <v>-2334064.8003228493</v>
      </c>
      <c r="R48" s="5">
        <f t="shared" si="37"/>
        <v>0.60102389914097953</v>
      </c>
      <c r="S48" s="26">
        <f t="shared" si="37"/>
        <v>-1.7755703119999995</v>
      </c>
      <c r="T48" s="25">
        <f t="shared" si="37"/>
        <v>-23.459569731999984</v>
      </c>
      <c r="U48" s="18">
        <f>SUM(U44:U47)</f>
        <v>4.7717318999999998</v>
      </c>
    </row>
    <row r="49" spans="4:21" ht="24.95" customHeight="1" x14ac:dyDescent="0.25">
      <c r="D49" s="4">
        <f>E47+1</f>
        <v>45992</v>
      </c>
      <c r="E49" s="4">
        <f>D49+6</f>
        <v>45998</v>
      </c>
      <c r="F49" s="2">
        <f>'2025-26 With Postfacto'!F47</f>
        <v>0.61529022700000002</v>
      </c>
      <c r="G49" s="10">
        <f>'2025-26 With Postfacto'!G47</f>
        <v>0.17207513499999982</v>
      </c>
      <c r="H49" s="2">
        <f>'2025-26 With Postfacto'!H47</f>
        <v>0.14163909299999999</v>
      </c>
      <c r="I49" s="10">
        <f>'2025-26 With Postfacto'!I47</f>
        <v>-11205944.477841003</v>
      </c>
      <c r="J49" s="2">
        <f>'2025-26 With Postfacto'!J47</f>
        <v>-4.2839542170000042</v>
      </c>
      <c r="K49" s="2">
        <f>'2025-26 With Postfacto'!K47</f>
        <v>-0.79761205399999946</v>
      </c>
      <c r="L49" s="2">
        <f>'2025-26 With Postfacto'!L47</f>
        <v>-0.4215855029999997</v>
      </c>
      <c r="M49" s="10">
        <f>'2025-26 With Postfacto'!M47</f>
        <v>808975.6657306467</v>
      </c>
      <c r="N49" s="2">
        <f>'2025-26 With Postfacto'!N47</f>
        <v>-0.78768811000000005</v>
      </c>
      <c r="O49" s="10">
        <f>'2025-26 With Postfacto'!O47</f>
        <v>-9.7861884000000093E-2</v>
      </c>
      <c r="P49" s="2">
        <f>'2025-26 With Postfacto'!P47</f>
        <v>-0.12080853599999995</v>
      </c>
      <c r="Q49" s="2">
        <f>'2025-26 With Postfacto'!Q47</f>
        <v>-830954.18414083449</v>
      </c>
      <c r="R49" s="22">
        <f>'2025-26 With Postfacto'!R47</f>
        <v>-7.5126713847799989E-3</v>
      </c>
      <c r="S49" s="26">
        <f>'2025-26 With Postfacto'!S47</f>
        <v>-1.3472605050000004</v>
      </c>
      <c r="T49" s="19">
        <f>'2025-26 With Postfacto'!T47</f>
        <v>-5.5805058490000041</v>
      </c>
      <c r="U49" s="21">
        <v>-1.1150310000000001</v>
      </c>
    </row>
    <row r="50" spans="4:21" ht="24.95" customHeight="1" x14ac:dyDescent="0.25">
      <c r="D50" s="4">
        <f>E49+1</f>
        <v>45999</v>
      </c>
      <c r="E50" s="4">
        <f t="shared" si="34"/>
        <v>46005</v>
      </c>
      <c r="F50" s="2">
        <f>'2025-26 With Postfacto'!F48</f>
        <v>-0.26829527899999989</v>
      </c>
      <c r="G50" s="10">
        <f>'2025-26 With Postfacto'!G48</f>
        <v>-4.4615027000000057E-2</v>
      </c>
      <c r="H50" s="2">
        <f>'2025-26 With Postfacto'!H48</f>
        <v>-2.2346620000000144E-3</v>
      </c>
      <c r="I50" s="10">
        <f>'2025-26 With Postfacto'!I48</f>
        <v>1033168.4850066374</v>
      </c>
      <c r="J50" s="2">
        <f>'2025-26 With Postfacto'!J48</f>
        <v>-8.523844801000001</v>
      </c>
      <c r="K50" s="2">
        <f>'2025-26 With Postfacto'!K48</f>
        <v>-0.93210527400000021</v>
      </c>
      <c r="L50" s="2">
        <f>'2025-26 With Postfacto'!L48</f>
        <v>-0.35617479499999966</v>
      </c>
      <c r="M50" s="10">
        <f>'2025-26 With Postfacto'!M48</f>
        <v>25345310.36032154</v>
      </c>
      <c r="N50" s="2">
        <f>'2025-26 With Postfacto'!N48</f>
        <v>-0.65318803000000025</v>
      </c>
      <c r="O50" s="10">
        <f>'2025-26 With Postfacto'!O48</f>
        <v>-0.17699248699999992</v>
      </c>
      <c r="P50" s="2">
        <f>'2025-26 With Postfacto'!P48</f>
        <v>-0.12671848799999999</v>
      </c>
      <c r="Q50" s="2">
        <f>'2025-26 With Postfacto'!Q48</f>
        <v>-845582.61317611462</v>
      </c>
      <c r="R50" s="22">
        <f>'2025-26 With Postfacto'!R48</f>
        <v>-0.16654215271402975</v>
      </c>
      <c r="S50" s="26">
        <f>'2025-26 With Postfacto'!S48</f>
        <v>-0.89966397299999989</v>
      </c>
      <c r="T50" s="19">
        <f>'2025-26 With Postfacto'!T48</f>
        <v>-11.084168843</v>
      </c>
      <c r="U50" s="21">
        <v>2.6166198000000001</v>
      </c>
    </row>
    <row r="51" spans="4:21" ht="24.95" customHeight="1" x14ac:dyDescent="0.25">
      <c r="D51" s="4">
        <f t="shared" si="35"/>
        <v>46006</v>
      </c>
      <c r="E51" s="4">
        <f t="shared" si="34"/>
        <v>46012</v>
      </c>
      <c r="F51" s="2">
        <f>'2025-26 With Postfacto'!F49</f>
        <v>-0.32382284100000014</v>
      </c>
      <c r="G51" s="10">
        <f>'2025-26 With Postfacto'!G49</f>
        <v>3.196377000000041E-3</v>
      </c>
      <c r="H51" s="2">
        <f>'2025-26 With Postfacto'!H49</f>
        <v>0</v>
      </c>
      <c r="I51" s="10">
        <f>'2025-26 With Postfacto'!I49</f>
        <v>5281789.8671461288</v>
      </c>
      <c r="J51" s="2">
        <f>'2025-26 With Postfacto'!J49</f>
        <v>-5.0143751399999967</v>
      </c>
      <c r="K51" s="2">
        <f>'2025-26 With Postfacto'!K49</f>
        <v>-0.3382814870000001</v>
      </c>
      <c r="L51" s="2">
        <f>'2025-26 With Postfacto'!L49</f>
        <v>-0.15974853500000016</v>
      </c>
      <c r="M51" s="10">
        <f>'2025-26 With Postfacto'!M49</f>
        <v>11239358.772007219</v>
      </c>
      <c r="N51" s="2">
        <f>'2025-26 With Postfacto'!N49</f>
        <v>-0.49231819400000004</v>
      </c>
      <c r="O51" s="10">
        <f>'2025-26 With Postfacto'!O49</f>
        <v>-0.10906542000000019</v>
      </c>
      <c r="P51" s="2">
        <f>'2025-26 With Postfacto'!P49</f>
        <v>-3.307483000000002E-2</v>
      </c>
      <c r="Q51" s="2">
        <f>'2025-26 With Postfacto'!Q49</f>
        <v>-825455.27588850982</v>
      </c>
      <c r="R51" s="22">
        <f>'2025-26 With Postfacto'!R49</f>
        <v>-2.2827451592519997E-2</v>
      </c>
      <c r="S51" s="26">
        <f>'2025-26 With Postfacto'!S49</f>
        <v>-0.8188593070000002</v>
      </c>
      <c r="T51" s="19">
        <f>'2025-26 With Postfacto'!T49</f>
        <v>-6.4674900699999975</v>
      </c>
      <c r="U51" s="21">
        <v>1.5834585999999999</v>
      </c>
    </row>
    <row r="52" spans="4:21" ht="24.95" customHeight="1" x14ac:dyDescent="0.25">
      <c r="D52" s="4">
        <f t="shared" si="35"/>
        <v>46013</v>
      </c>
      <c r="E52" s="4">
        <f t="shared" si="34"/>
        <v>46019</v>
      </c>
      <c r="F52" s="2">
        <f>'2025-26 With Postfacto'!F50</f>
        <v>-1.0390694369999998</v>
      </c>
      <c r="G52" s="10">
        <f>'2025-26 With Postfacto'!G50</f>
        <v>-0.18916129600000001</v>
      </c>
      <c r="H52" s="2">
        <f>'2025-26 With Postfacto'!H50</f>
        <v>-0.16353583899999991</v>
      </c>
      <c r="I52" s="10">
        <f>'2025-26 With Postfacto'!I50</f>
        <v>5663088.7409283388</v>
      </c>
      <c r="J52" s="2">
        <f>'2025-26 With Postfacto'!J50</f>
        <v>-11.30309459800001</v>
      </c>
      <c r="K52" s="2">
        <f>'2025-26 With Postfacto'!K50</f>
        <v>-2.7914492849999992</v>
      </c>
      <c r="L52" s="2">
        <f>'2025-26 With Postfacto'!L50</f>
        <v>-2.7095355730000006</v>
      </c>
      <c r="M52" s="10">
        <f>'2025-26 With Postfacto'!M50</f>
        <v>45771481.410046414</v>
      </c>
      <c r="N52" s="2">
        <f>'2025-26 With Postfacto'!N50</f>
        <v>-0.28007847300000016</v>
      </c>
      <c r="O52" s="10">
        <f>'2025-26 With Postfacto'!O50</f>
        <v>-0.11071808599999974</v>
      </c>
      <c r="P52" s="2">
        <f>'2025-26 With Postfacto'!P50</f>
        <v>-0.12820929799999989</v>
      </c>
      <c r="Q52" s="2">
        <f>'2025-26 With Postfacto'!Q50</f>
        <v>-1614368.1633949899</v>
      </c>
      <c r="R52" s="22">
        <f>'2025-26 With Postfacto'!R50</f>
        <v>-3.3687384980970035E-2</v>
      </c>
      <c r="S52" s="26">
        <f>'2025-26 With Postfacto'!S50</f>
        <v>-1.1424339969999999</v>
      </c>
      <c r="T52" s="19">
        <f>'2025-26 With Postfacto'!T50</f>
        <v>-18.714851885000009</v>
      </c>
      <c r="U52" s="21">
        <v>4.9997312000000003</v>
      </c>
    </row>
    <row r="53" spans="4:21" ht="24.95" customHeight="1" x14ac:dyDescent="0.25">
      <c r="D53" s="29" t="s">
        <v>26</v>
      </c>
      <c r="E53" s="29"/>
      <c r="F53" s="5">
        <f>SUM(F49:F52)</f>
        <v>-1.0158973299999998</v>
      </c>
      <c r="G53" s="9">
        <f t="shared" ref="G53:T53" si="38">SUM(G49:G52)</f>
        <v>-5.8504811000000212E-2</v>
      </c>
      <c r="H53" s="5">
        <f t="shared" si="38"/>
        <v>-2.4131407999999938E-2</v>
      </c>
      <c r="I53" s="9">
        <f t="shared" si="38"/>
        <v>772102.61524010263</v>
      </c>
      <c r="J53" s="5">
        <f t="shared" si="38"/>
        <v>-29.125268756000011</v>
      </c>
      <c r="K53" s="5">
        <f t="shared" si="38"/>
        <v>-4.8594480999999989</v>
      </c>
      <c r="L53" s="5">
        <f t="shared" si="38"/>
        <v>-3.647044406</v>
      </c>
      <c r="M53" s="5">
        <f t="shared" si="38"/>
        <v>83165126.208105817</v>
      </c>
      <c r="N53" s="5">
        <f t="shared" si="38"/>
        <v>-2.2132728070000005</v>
      </c>
      <c r="O53" s="9">
        <f t="shared" si="38"/>
        <v>-0.49463787699999995</v>
      </c>
      <c r="P53" s="5">
        <f t="shared" si="38"/>
        <v>-0.40881115199999984</v>
      </c>
      <c r="Q53" s="5">
        <f t="shared" si="38"/>
        <v>-4116360.2366004488</v>
      </c>
      <c r="R53" s="5">
        <f t="shared" si="38"/>
        <v>-0.23056966067229981</v>
      </c>
      <c r="S53" s="26">
        <f t="shared" si="38"/>
        <v>-4.2082177820000002</v>
      </c>
      <c r="T53" s="25">
        <f t="shared" si="38"/>
        <v>-41.847016647000011</v>
      </c>
      <c r="U53" s="18">
        <f>SUM(U49:U52)</f>
        <v>8.0847785999999999</v>
      </c>
    </row>
    <row r="54" spans="4:21" ht="24.95" customHeight="1" x14ac:dyDescent="0.25">
      <c r="D54" s="4">
        <f>E52+1</f>
        <v>46020</v>
      </c>
      <c r="E54" s="4">
        <f>D54+6</f>
        <v>46026</v>
      </c>
      <c r="F54" s="2">
        <f>'2025-26 With Postfacto'!F52</f>
        <v>0.1116250750000001</v>
      </c>
      <c r="G54" s="10">
        <f>'2025-26 With Postfacto'!G52</f>
        <v>6.2151853999999958E-2</v>
      </c>
      <c r="H54" s="2">
        <f>'2025-26 With Postfacto'!H52</f>
        <v>0.14496749799999997</v>
      </c>
      <c r="I54" s="10">
        <f>'2025-26 With Postfacto'!I52</f>
        <v>-6163544.3591814013</v>
      </c>
      <c r="J54" s="2">
        <f>'2025-26 With Postfacto'!J52</f>
        <v>-1.9796469890000019</v>
      </c>
      <c r="K54" s="2">
        <f>'2025-26 With Postfacto'!K52</f>
        <v>-0.2900585579999998</v>
      </c>
      <c r="L54" s="2">
        <f>'2025-26 With Postfacto'!L52</f>
        <v>9.9507873999999899E-2</v>
      </c>
      <c r="M54" s="10">
        <f>'2025-26 With Postfacto'!M52</f>
        <v>-7063608.4516783794</v>
      </c>
      <c r="N54" s="2">
        <f>'2025-26 With Postfacto'!N52</f>
        <v>-1.2312173550000005</v>
      </c>
      <c r="O54" s="10">
        <f>'2025-26 With Postfacto'!O52</f>
        <v>-0.25510370300000001</v>
      </c>
      <c r="P54" s="2">
        <f>'2025-26 With Postfacto'!P52</f>
        <v>-0.28748433200000001</v>
      </c>
      <c r="Q54" s="2">
        <f>'2025-26 With Postfacto'!Q52</f>
        <v>-1370960.7405495702</v>
      </c>
      <c r="R54" s="22">
        <f>'2025-26 With Postfacto'!R52</f>
        <v>8.8416125126799926E-3</v>
      </c>
      <c r="S54" s="26">
        <f>'2025-26 With Postfacto'!S52</f>
        <v>-1.5378889120000006</v>
      </c>
      <c r="T54" s="19">
        <f>'2025-26 With Postfacto'!T52</f>
        <v>-3.6252586360000021</v>
      </c>
      <c r="U54" s="21">
        <v>-1.4571172999999999</v>
      </c>
    </row>
    <row r="55" spans="4:21" ht="24.95" customHeight="1" x14ac:dyDescent="0.25">
      <c r="D55" s="4">
        <f>E54+1</f>
        <v>46027</v>
      </c>
      <c r="E55" s="4">
        <f t="shared" si="34"/>
        <v>46033</v>
      </c>
      <c r="F55" s="2">
        <f>'2025-26 With Postfacto'!F53</f>
        <v>0.15410226499999993</v>
      </c>
      <c r="G55" s="10">
        <f>'2025-26 With Postfacto'!G53</f>
        <v>2.5000000000000001E-2</v>
      </c>
      <c r="H55" s="2">
        <f>'2025-26 With Postfacto'!H53</f>
        <v>1.3960259999999948E-2</v>
      </c>
      <c r="I55" s="10">
        <f>'2025-26 With Postfacto'!I53</f>
        <v>-2523436.0922003053</v>
      </c>
      <c r="J55" s="2">
        <f>'2025-26 With Postfacto'!J53</f>
        <v>-1.4878919540000008</v>
      </c>
      <c r="K55" s="2">
        <f>'2025-26 With Postfacto'!K53</f>
        <v>-0.20218903000000024</v>
      </c>
      <c r="L55" s="2">
        <f>'2025-26 With Postfacto'!L53</f>
        <v>7.511789899999971E-2</v>
      </c>
      <c r="M55" s="10">
        <f>'2025-26 With Postfacto'!M53</f>
        <v>-15437473.80577445</v>
      </c>
      <c r="N55" s="2">
        <f>'2025-26 With Postfacto'!N53</f>
        <v>-0.2069973989999993</v>
      </c>
      <c r="O55" s="10">
        <f>'2025-26 With Postfacto'!O53</f>
        <v>-0.16751702899999998</v>
      </c>
      <c r="P55" s="2">
        <f>'2025-26 With Postfacto'!P53</f>
        <v>-0.25921127699999991</v>
      </c>
      <c r="Q55" s="2">
        <f>'2025-26 With Postfacto'!Q53</f>
        <v>-1725118.806189236</v>
      </c>
      <c r="R55" s="22">
        <f>'2025-26 With Postfacto'!R53</f>
        <v>-5.0095350007090034E-2</v>
      </c>
      <c r="S55" s="26">
        <f>'2025-26 With Postfacto'!S53</f>
        <v>-1.2136936139999999</v>
      </c>
      <c r="T55" s="19">
        <f>'2025-26 With Postfacto'!T53</f>
        <v>-2.0556262650000008</v>
      </c>
      <c r="U55" s="21">
        <v>-1.9485387999999999</v>
      </c>
    </row>
    <row r="56" spans="4:21" ht="24.95" customHeight="1" x14ac:dyDescent="0.25">
      <c r="D56" s="4">
        <f t="shared" si="35"/>
        <v>46034</v>
      </c>
      <c r="E56" s="4">
        <f t="shared" si="34"/>
        <v>46040</v>
      </c>
      <c r="F56" s="2">
        <f>'2025-26 With Postfacto'!F54</f>
        <v>-0.21336906300000022</v>
      </c>
      <c r="G56" s="10">
        <f>'2025-26 With Postfacto'!G54</f>
        <v>-5.6186035999999946E-2</v>
      </c>
      <c r="H56" s="2">
        <f>'2025-26 With Postfacto'!H54</f>
        <v>-4.0056401000000054E-2</v>
      </c>
      <c r="I56" s="10">
        <f>'2025-26 With Postfacto'!I54</f>
        <v>294146.05011467973</v>
      </c>
      <c r="J56" s="2">
        <f>'2025-26 With Postfacto'!J54</f>
        <v>0.24395706400000131</v>
      </c>
      <c r="K56" s="2">
        <f>'2025-26 With Postfacto'!K54</f>
        <v>-0.19002787499999996</v>
      </c>
      <c r="L56" s="2">
        <f>'2025-26 With Postfacto'!L54</f>
        <v>-0.28960931100000004</v>
      </c>
      <c r="M56" s="10">
        <f>'2025-26 With Postfacto'!M54</f>
        <v>-8517075.882665636</v>
      </c>
      <c r="N56" s="2">
        <f>'2025-26 With Postfacto'!N54</f>
        <v>-0.32993612500000014</v>
      </c>
      <c r="O56" s="10">
        <f>'2025-26 With Postfacto'!O54</f>
        <v>-9.3420697000000025E-2</v>
      </c>
      <c r="P56" s="2">
        <f>'2025-26 With Postfacto'!P54</f>
        <v>-0.21678478699999995</v>
      </c>
      <c r="Q56" s="2">
        <f>'2025-26 With Postfacto'!Q54</f>
        <v>-2714348.3149305088</v>
      </c>
      <c r="R56" s="22">
        <f>'2025-26 With Postfacto'!R54</f>
        <v>0.16758447582938016</v>
      </c>
      <c r="S56" s="26">
        <f>'2025-26 With Postfacto'!S54</f>
        <v>-1.2430399050000001</v>
      </c>
      <c r="T56" s="19">
        <f>'2025-26 With Postfacto'!T54</f>
        <v>-1.1854332309999991</v>
      </c>
      <c r="U56" s="21">
        <v>-1.147742</v>
      </c>
    </row>
    <row r="57" spans="4:21" ht="24.95" customHeight="1" x14ac:dyDescent="0.25">
      <c r="D57" s="4">
        <f t="shared" si="35"/>
        <v>46041</v>
      </c>
      <c r="E57" s="4">
        <f t="shared" si="34"/>
        <v>46047</v>
      </c>
      <c r="F57" s="2">
        <f>'2025-26 With Postfacto'!F55</f>
        <v>-0.26549876099999969</v>
      </c>
      <c r="G57" s="10">
        <f>'2025-26 With Postfacto'!G55</f>
        <v>-3.9862294000000305E-2</v>
      </c>
      <c r="H57" s="2">
        <f>'2025-26 With Postfacto'!H55</f>
        <v>-3.3333099999998696E-4</v>
      </c>
      <c r="I57" s="10">
        <f>'2025-26 With Postfacto'!I55</f>
        <v>-1047727.9703713621</v>
      </c>
      <c r="J57" s="2">
        <f>'2025-26 With Postfacto'!J55</f>
        <v>-2.7184429109999964</v>
      </c>
      <c r="K57" s="2">
        <f>'2025-26 With Postfacto'!K55</f>
        <v>-0.2148504369999997</v>
      </c>
      <c r="L57" s="2">
        <f>'2025-26 With Postfacto'!L55</f>
        <v>-3.5650643000000003E-2</v>
      </c>
      <c r="M57" s="10">
        <f>'2025-26 With Postfacto'!M55</f>
        <v>387479.539358815</v>
      </c>
      <c r="N57" s="2">
        <f>'2025-26 With Postfacto'!N55</f>
        <v>9.5966046999999943E-2</v>
      </c>
      <c r="O57" s="10">
        <f>'2025-26 With Postfacto'!O55</f>
        <v>2.3082299999999917E-2</v>
      </c>
      <c r="P57" s="2">
        <f>'2025-26 With Postfacto'!P55</f>
        <v>1.9150318999999853E-2</v>
      </c>
      <c r="Q57" s="2">
        <f>'2025-26 With Postfacto'!Q55</f>
        <v>-2139152.6987910182</v>
      </c>
      <c r="R57" s="22">
        <f>'2025-26 With Postfacto'!R55</f>
        <v>0.18903812843101997</v>
      </c>
      <c r="S57" s="26">
        <f>'2025-26 With Postfacto'!S55</f>
        <v>-0.72423264100000007</v>
      </c>
      <c r="T57" s="19">
        <f>'2025-26 With Postfacto'!T55</f>
        <v>-3.1364397109999955</v>
      </c>
      <c r="U57" s="21">
        <v>-0.33971020000000002</v>
      </c>
    </row>
    <row r="58" spans="4:21" ht="24.95" customHeight="1" x14ac:dyDescent="0.25">
      <c r="D58" s="4">
        <f t="shared" si="35"/>
        <v>46048</v>
      </c>
      <c r="E58" s="4">
        <f t="shared" si="34"/>
        <v>46054</v>
      </c>
      <c r="F58" s="2">
        <f>'2025-26 With Postfacto'!F56</f>
        <v>-0.48067891900000048</v>
      </c>
      <c r="G58" s="10">
        <f>'2025-26 With Postfacto'!G56</f>
        <v>-2.3621430000000032E-3</v>
      </c>
      <c r="H58" s="2">
        <f>'2025-26 With Postfacto'!H56</f>
        <v>2.1826152999999977E-2</v>
      </c>
      <c r="I58" s="10">
        <f>'2025-26 With Postfacto'!I56</f>
        <v>569347.32040626183</v>
      </c>
      <c r="J58" s="2">
        <f>'2025-26 With Postfacto'!J56</f>
        <v>-3.123301154</v>
      </c>
      <c r="K58" s="2">
        <f>'2025-26 With Postfacto'!K56</f>
        <v>-0.55658524700000012</v>
      </c>
      <c r="L58" s="2">
        <f>'2025-26 With Postfacto'!L56</f>
        <v>-0.32895737500000027</v>
      </c>
      <c r="M58" s="10">
        <f>'2025-26 With Postfacto'!M56</f>
        <v>6414619.8394669397</v>
      </c>
      <c r="N58" s="2">
        <f>'2025-26 With Postfacto'!N56</f>
        <v>5.0466480999999931E-2</v>
      </c>
      <c r="O58" s="10">
        <f>'2025-26 With Postfacto'!O56</f>
        <v>-5.4443310999999599E-2</v>
      </c>
      <c r="P58" s="2">
        <f>'2025-26 With Postfacto'!P56</f>
        <v>-0.10289037500000001</v>
      </c>
      <c r="Q58" s="2">
        <f>'2025-26 With Postfacto'!Q56</f>
        <v>-1242081.6845685097</v>
      </c>
      <c r="R58" s="22">
        <f>'2025-26 With Postfacto'!R56</f>
        <v>-4.8290948746250097E-2</v>
      </c>
      <c r="S58" s="26">
        <f>'2025-26 With Postfacto'!S56</f>
        <v>-0.96682194899999974</v>
      </c>
      <c r="T58" s="19">
        <f>'2025-26 With Postfacto'!T56</f>
        <v>-4.5769258900000009</v>
      </c>
      <c r="U58" s="21">
        <v>0.59457930000000003</v>
      </c>
    </row>
    <row r="59" spans="4:21" ht="24.95" customHeight="1" x14ac:dyDescent="0.25">
      <c r="D59" s="29" t="s">
        <v>27</v>
      </c>
      <c r="E59" s="29"/>
      <c r="F59" s="5">
        <f>SUM(F54:F58)</f>
        <v>-0.69381940300000033</v>
      </c>
      <c r="G59" s="9">
        <f t="shared" ref="G59:T59" si="39">SUM(G54:G58)</f>
        <v>-1.1258619000000296E-2</v>
      </c>
      <c r="H59" s="5">
        <f t="shared" si="39"/>
        <v>0.14036417899999987</v>
      </c>
      <c r="I59" s="9">
        <f t="shared" si="39"/>
        <v>-8871215.0512321256</v>
      </c>
      <c r="J59" s="5">
        <f t="shared" si="39"/>
        <v>-9.0653259439999978</v>
      </c>
      <c r="K59" s="5">
        <f t="shared" si="39"/>
        <v>-1.4537111469999999</v>
      </c>
      <c r="L59" s="5">
        <f t="shared" si="39"/>
        <v>-0.4795915560000007</v>
      </c>
      <c r="M59" s="5">
        <f t="shared" si="39"/>
        <v>-24216058.761292711</v>
      </c>
      <c r="N59" s="5">
        <f t="shared" si="39"/>
        <v>-1.6217183510000002</v>
      </c>
      <c r="O59" s="9">
        <f t="shared" si="39"/>
        <v>-0.54740243999999971</v>
      </c>
      <c r="P59" s="5">
        <f t="shared" si="39"/>
        <v>-0.84722045199999996</v>
      </c>
      <c r="Q59" s="5">
        <f t="shared" si="39"/>
        <v>-9191662.2450288422</v>
      </c>
      <c r="R59" s="5">
        <f t="shared" si="39"/>
        <v>0.26707791801973996</v>
      </c>
      <c r="S59" s="26">
        <f t="shared" si="39"/>
        <v>-5.6856770210000009</v>
      </c>
      <c r="T59" s="25">
        <f t="shared" si="39"/>
        <v>-14.579683733</v>
      </c>
      <c r="U59" s="25">
        <f>SUM(U54:U58)</f>
        <v>-4.2985289999999994</v>
      </c>
    </row>
    <row r="60" spans="4:21" ht="24.95" customHeight="1" x14ac:dyDescent="0.25">
      <c r="D60" s="4">
        <f>E58+1</f>
        <v>46055</v>
      </c>
      <c r="E60" s="4">
        <f t="shared" si="34"/>
        <v>46061</v>
      </c>
      <c r="F60" s="2">
        <f>'2025-26 With Postfacto'!F58</f>
        <v>-0.36077842600000015</v>
      </c>
      <c r="G60" s="10">
        <f>'2025-26 With Postfacto'!G58</f>
        <v>3.4967715000000114E-2</v>
      </c>
      <c r="H60" s="2">
        <f>'2025-26 With Postfacto'!H58</f>
        <v>1.2997343000000001E-2</v>
      </c>
      <c r="I60" s="10">
        <f>'2025-26 With Postfacto'!I58</f>
        <v>-303672.17000090005</v>
      </c>
      <c r="J60" s="2">
        <f>'2025-26 With Postfacto'!J58</f>
        <v>-2.6136223890000001</v>
      </c>
      <c r="K60" s="2">
        <f>'2025-26 With Postfacto'!K58</f>
        <v>-0.17193445099999996</v>
      </c>
      <c r="L60" s="2">
        <f>'2025-26 With Postfacto'!L58</f>
        <v>-0.11584567499999986</v>
      </c>
      <c r="M60" s="10">
        <f>'2025-26 With Postfacto'!M58</f>
        <v>-1088151.6257077002</v>
      </c>
      <c r="N60" s="2">
        <f>'2025-26 With Postfacto'!N58</f>
        <v>0.20279058000000014</v>
      </c>
      <c r="O60" s="10">
        <f>'2025-26 With Postfacto'!O58</f>
        <v>-2.2121130000000277E-2</v>
      </c>
      <c r="P60" s="2">
        <f>'2025-26 With Postfacto'!P58</f>
        <v>-8.5558587999999991E-2</v>
      </c>
      <c r="Q60" s="2">
        <f>'2025-26 With Postfacto'!Q58</f>
        <v>-1720100.3639584195</v>
      </c>
      <c r="R60" s="22">
        <f>'2025-26 With Postfacto'!R58</f>
        <v>1.9880757309890005E-2</v>
      </c>
      <c r="S60" s="26">
        <f>'2025-26 With Postfacto'!S58</f>
        <v>-0.59992534099999972</v>
      </c>
      <c r="T60" s="19">
        <f>'2025-26 With Postfacto'!T58</f>
        <v>-3.1191050209999998</v>
      </c>
      <c r="U60" s="21">
        <v>-0.31242910000000002</v>
      </c>
    </row>
    <row r="61" spans="4:21" ht="24.95" customHeight="1" x14ac:dyDescent="0.25">
      <c r="D61" s="4">
        <f t="shared" si="35"/>
        <v>46062</v>
      </c>
      <c r="E61" s="4">
        <f t="shared" si="34"/>
        <v>46068</v>
      </c>
      <c r="F61" s="2">
        <f>'2025-26 With Postfacto'!F59</f>
        <v>0.14229682300000007</v>
      </c>
      <c r="G61" s="10">
        <f>'2025-26 With Postfacto'!G59</f>
        <v>2.0673578000000133E-2</v>
      </c>
      <c r="H61" s="2">
        <f>'2025-26 With Postfacto'!H59</f>
        <v>7.1725729999999434E-3</v>
      </c>
      <c r="I61" s="10">
        <f>'2025-26 With Postfacto'!I59</f>
        <v>-2643919.9350516377</v>
      </c>
      <c r="J61" s="2">
        <f>'2025-26 With Postfacto'!J59</f>
        <v>2.2873038029999946</v>
      </c>
      <c r="K61" s="2">
        <f>'2025-26 With Postfacto'!K59</f>
        <v>0.73695634800000032</v>
      </c>
      <c r="L61" s="2">
        <f>'2025-26 With Postfacto'!L59</f>
        <v>0.64569238699999998</v>
      </c>
      <c r="M61" s="10">
        <f>'2025-26 With Postfacto'!M59</f>
        <v>-22268243.985592101</v>
      </c>
      <c r="N61" s="2">
        <f>'2025-26 With Postfacto'!N59</f>
        <v>0.80846668199999983</v>
      </c>
      <c r="O61" s="10">
        <f>'2025-26 With Postfacto'!O59</f>
        <v>9.2241028999999919E-2</v>
      </c>
      <c r="P61" s="2">
        <f>'2025-26 With Postfacto'!P59</f>
        <v>-1.8180292000000008E-2</v>
      </c>
      <c r="Q61" s="2">
        <f>'2025-26 With Postfacto'!Q59</f>
        <v>-2297423.8750567753</v>
      </c>
      <c r="R61" s="22">
        <f>'2025-26 With Postfacto'!R59</f>
        <v>-9.8991184031700027E-3</v>
      </c>
      <c r="S61" s="26">
        <f>'2025-26 With Postfacto'!S59</f>
        <v>-0.31131894399999988</v>
      </c>
      <c r="T61" s="19">
        <f>'2025-26 With Postfacto'!T59</f>
        <v>4.7226229309999948</v>
      </c>
      <c r="U61" s="21">
        <v>-2.7115588000000002</v>
      </c>
    </row>
    <row r="62" spans="4:21" ht="24.95" customHeight="1" x14ac:dyDescent="0.25">
      <c r="D62" s="4">
        <f t="shared" si="35"/>
        <v>46069</v>
      </c>
      <c r="E62" s="4">
        <f t="shared" si="34"/>
        <v>46075</v>
      </c>
      <c r="F62" s="2">
        <f>'2025-26 With Postfacto'!F60</f>
        <v>-0.43929392000000017</v>
      </c>
      <c r="G62" s="10">
        <f>'2025-26 With Postfacto'!G60</f>
        <v>-2.5000000000000001E-2</v>
      </c>
      <c r="H62" s="2">
        <f>'2025-26 With Postfacto'!H60</f>
        <v>-9.9111300000004126E-4</v>
      </c>
      <c r="I62" s="10">
        <f>'2025-26 With Postfacto'!I60</f>
        <v>171367.88745404908</v>
      </c>
      <c r="J62" s="2">
        <f>'2025-26 With Postfacto'!J60</f>
        <v>-4.441221664000004</v>
      </c>
      <c r="K62" s="2">
        <f>'2025-26 With Postfacto'!K60</f>
        <v>-0.23423319300000081</v>
      </c>
      <c r="L62" s="2">
        <f>'2025-26 With Postfacto'!L60</f>
        <v>6.3301547000000194E-2</v>
      </c>
      <c r="M62" s="10">
        <f>'2025-26 With Postfacto'!M60</f>
        <v>7096800.3844059901</v>
      </c>
      <c r="N62" s="2">
        <f>'2025-26 With Postfacto'!N60</f>
        <v>-0.15394847600000008</v>
      </c>
      <c r="O62" s="10">
        <f>'2025-26 With Postfacto'!O60</f>
        <v>-2.0545579000000088E-2</v>
      </c>
      <c r="P62" s="2">
        <f>'2025-26 With Postfacto'!P60</f>
        <v>6.1927119999999947E-2</v>
      </c>
      <c r="Q62" s="2">
        <f>'2025-26 With Postfacto'!Q60</f>
        <v>-1898355.0736175242</v>
      </c>
      <c r="R62" s="22">
        <f>'2025-26 With Postfacto'!R60</f>
        <v>-4.4822274897300006E-3</v>
      </c>
      <c r="S62" s="26">
        <f>'2025-26 With Postfacto'!S60</f>
        <v>-0.44128647500000001</v>
      </c>
      <c r="T62" s="19">
        <f>'2025-26 With Postfacto'!T60</f>
        <v>-5.1900052780000054</v>
      </c>
      <c r="U62" s="21">
        <v>0.54598519999999995</v>
      </c>
    </row>
    <row r="63" spans="4:21" ht="24.95" customHeight="1" x14ac:dyDescent="0.25">
      <c r="D63" s="4">
        <f t="shared" si="35"/>
        <v>46076</v>
      </c>
      <c r="E63" s="4">
        <f t="shared" si="34"/>
        <v>46082</v>
      </c>
      <c r="F63" s="2">
        <f>'2025-26 With Postfacto'!F61</f>
        <v>0.10288523299999974</v>
      </c>
      <c r="G63" s="10">
        <f>'2025-26 With Postfacto'!G61</f>
        <v>9.3304622000000115E-2</v>
      </c>
      <c r="H63" s="2">
        <f>'2025-26 With Postfacto'!H61</f>
        <v>6.5737167999999999E-2</v>
      </c>
      <c r="I63" s="10">
        <f>'2025-26 With Postfacto'!I61</f>
        <v>-3454815.9364940189</v>
      </c>
      <c r="J63" s="2">
        <f>'2025-26 With Postfacto'!J61</f>
        <v>-3.3116007740000031</v>
      </c>
      <c r="K63" s="2">
        <f>'2025-26 With Postfacto'!K61</f>
        <v>-2.6730351999999926E-2</v>
      </c>
      <c r="L63" s="2">
        <f>'2025-26 With Postfacto'!L61</f>
        <v>-5.8143604999999751E-2</v>
      </c>
      <c r="M63" s="10">
        <f>'2025-26 With Postfacto'!M61</f>
        <v>2387155.9109133352</v>
      </c>
      <c r="N63" s="2">
        <f>'2025-26 With Postfacto'!N61</f>
        <v>1.990382100000045E-2</v>
      </c>
      <c r="O63" s="10">
        <f>'2025-26 With Postfacto'!O61</f>
        <v>4.0370288999999955E-2</v>
      </c>
      <c r="P63" s="2">
        <f>'2025-26 With Postfacto'!P61</f>
        <v>0</v>
      </c>
      <c r="Q63" s="2">
        <f>'2025-26 With Postfacto'!Q61</f>
        <v>-717468.74738982483</v>
      </c>
      <c r="R63" s="22">
        <f>'2025-26 With Postfacto'!R61</f>
        <v>6.1640875218550016E-2</v>
      </c>
      <c r="S63" s="26">
        <f>'2025-26 With Postfacto'!S61</f>
        <v>-0.25288850299999976</v>
      </c>
      <c r="T63" s="19">
        <f>'2025-26 With Postfacto'!T61</f>
        <v>-3.0742735980000022</v>
      </c>
      <c r="U63" s="21">
        <v>-0.19131490000000001</v>
      </c>
    </row>
    <row r="64" spans="4:21" ht="24.95" customHeight="1" x14ac:dyDescent="0.25">
      <c r="D64" s="29" t="s">
        <v>28</v>
      </c>
      <c r="E64" s="29"/>
      <c r="F64" s="5">
        <f t="shared" ref="F64" si="40">SUM(F60:F63)</f>
        <v>-0.55489029000000045</v>
      </c>
      <c r="G64" s="9">
        <f t="shared" ref="G64" si="41">SUM(G60:G63)</f>
        <v>0.12394591500000035</v>
      </c>
      <c r="H64" s="5">
        <f t="shared" ref="H64" si="42">SUM(H60:H63)</f>
        <v>8.4915970999999896E-2</v>
      </c>
      <c r="I64" s="9">
        <f t="shared" ref="I64" si="43">SUM(I60:I63)</f>
        <v>-6231040.1540925074</v>
      </c>
      <c r="J64" s="5">
        <f t="shared" ref="J64" si="44">SUM(J60:J63)</f>
        <v>-8.0791410240000125</v>
      </c>
      <c r="K64" s="5">
        <f t="shared" ref="K64" si="45">SUM(K60:K63)</f>
        <v>0.3040583519999997</v>
      </c>
      <c r="L64" s="5">
        <f t="shared" ref="L64" si="46">SUM(L60:L63)</f>
        <v>0.53500465400000063</v>
      </c>
      <c r="M64" s="5">
        <f t="shared" ref="M64" si="47">SUM(M60:M63)</f>
        <v>-13872439.315980477</v>
      </c>
      <c r="N64" s="5">
        <f t="shared" ref="N64" si="48">SUM(N60:N63)</f>
        <v>0.87721260700000037</v>
      </c>
      <c r="O64" s="9">
        <f t="shared" ref="O64" si="49">SUM(O60:O63)</f>
        <v>8.9944608999999509E-2</v>
      </c>
      <c r="P64" s="5">
        <f t="shared" ref="P64" si="50">SUM(P60:P63)</f>
        <v>-4.1811760000000059E-2</v>
      </c>
      <c r="Q64" s="5">
        <f t="shared" ref="Q64" si="51">SUM(Q60:Q63)</f>
        <v>-6633348.0600225441</v>
      </c>
      <c r="R64" s="5">
        <f t="shared" ref="R64" si="52">SUM(R60:R63)</f>
        <v>6.7140286635540017E-2</v>
      </c>
      <c r="S64" s="26">
        <f t="shared" ref="S64" si="53">SUM(S60:S63)</f>
        <v>-1.6054192629999995</v>
      </c>
      <c r="T64" s="25">
        <f t="shared" ref="T64" si="54">SUM(T60:T63)</f>
        <v>-6.6607609660000122</v>
      </c>
      <c r="U64" s="18">
        <f>SUM(U60:U63)</f>
        <v>-2.6693176000000003</v>
      </c>
    </row>
    <row r="65" spans="4:21" ht="24.95" customHeight="1" x14ac:dyDescent="0.25">
      <c r="D65" s="4">
        <f>E63+1</f>
        <v>46083</v>
      </c>
      <c r="E65" s="4">
        <f>D65+6</f>
        <v>46089</v>
      </c>
      <c r="F65" s="2">
        <f>'2025-26 With Postfacto'!F63</f>
        <v>-0.71540640400000022</v>
      </c>
      <c r="G65" s="10">
        <f>'2025-26 With Postfacto'!G63</f>
        <v>-0.10501247799999999</v>
      </c>
      <c r="H65" s="2">
        <f>'2025-26 With Postfacto'!H63</f>
        <v>1.122581700000012E-2</v>
      </c>
      <c r="I65" s="10">
        <f>'2025-26 With Postfacto'!I63</f>
        <v>3014756.7789012394</v>
      </c>
      <c r="J65" s="2">
        <f>'2025-26 With Postfacto'!J63</f>
        <v>-9.5748765339999959</v>
      </c>
      <c r="K65" s="2">
        <f>'2025-26 With Postfacto'!K63</f>
        <v>-0.65855520599999984</v>
      </c>
      <c r="L65" s="2">
        <f>'2025-26 With Postfacto'!L63</f>
        <v>-0.34215364100000067</v>
      </c>
      <c r="M65" s="10">
        <f>'2025-26 With Postfacto'!M63</f>
        <v>32320554.52604723</v>
      </c>
      <c r="N65" s="2">
        <f>'2025-26 With Postfacto'!N63</f>
        <v>-0.4824000280000002</v>
      </c>
      <c r="O65" s="10">
        <f>'2025-26 With Postfacto'!O63</f>
        <v>-6.9775016000000162E-2</v>
      </c>
      <c r="P65" s="2">
        <f>'2025-26 With Postfacto'!P63</f>
        <v>-9.7739128999999939E-2</v>
      </c>
      <c r="Q65" s="2">
        <f>'2025-26 With Postfacto'!Q63</f>
        <v>-457489.33725516486</v>
      </c>
      <c r="R65" s="22">
        <f>'2025-26 With Postfacto'!R63</f>
        <v>7.6299050287040052E-2</v>
      </c>
      <c r="S65" s="26">
        <f>'2025-26 With Postfacto'!S63</f>
        <v>-0.9326884190000001</v>
      </c>
      <c r="T65" s="19">
        <f>'2025-26 With Postfacto'!T63</f>
        <v>-12.034692618999998</v>
      </c>
      <c r="U65" s="21">
        <v>3.4686007000000001</v>
      </c>
    </row>
    <row r="66" spans="4:21" ht="24.95" customHeight="1" x14ac:dyDescent="0.25">
      <c r="D66" s="4">
        <f>E65+1</f>
        <v>46090</v>
      </c>
      <c r="E66" s="4">
        <f t="shared" si="34"/>
        <v>46096</v>
      </c>
      <c r="F66" s="2">
        <f>'2025-26 With Postfacto'!F64</f>
        <v>-0.99355703500000037</v>
      </c>
      <c r="G66" s="10">
        <f>'2025-26 With Postfacto'!G64</f>
        <v>-7.0584169999999974E-2</v>
      </c>
      <c r="H66" s="2">
        <f>'2025-26 With Postfacto'!H64</f>
        <v>-4.1294710000000012E-2</v>
      </c>
      <c r="I66" s="10">
        <f>'2025-26 With Postfacto'!I64</f>
        <v>7877072.9715365479</v>
      </c>
      <c r="J66" s="2">
        <f>'2025-26 With Postfacto'!J64</f>
        <v>-10.991934431999995</v>
      </c>
      <c r="K66" s="2">
        <f>'2025-26 With Postfacto'!K64</f>
        <v>-0.76114104100000046</v>
      </c>
      <c r="L66" s="2">
        <f>'2025-26 With Postfacto'!L64</f>
        <v>-0.29975923599999987</v>
      </c>
      <c r="M66" s="10">
        <f>'2025-26 With Postfacto'!M64</f>
        <v>61358003.857912816</v>
      </c>
      <c r="N66" s="2">
        <f>'2025-26 With Postfacto'!N64</f>
        <v>-0.33078235500000042</v>
      </c>
      <c r="O66" s="10">
        <f>'2025-26 With Postfacto'!O64</f>
        <v>-7.7609353000000061E-2</v>
      </c>
      <c r="P66" s="2">
        <f>'2025-26 With Postfacto'!P64</f>
        <v>-0.12695457699999985</v>
      </c>
      <c r="Q66" s="2">
        <f>'2025-26 With Postfacto'!Q64</f>
        <v>-1014047.243597329</v>
      </c>
      <c r="R66" s="22">
        <f>'2025-26 With Postfacto'!R64</f>
        <v>8.7262613364570071E-2</v>
      </c>
      <c r="S66" s="26">
        <f>'2025-26 With Postfacto'!S64</f>
        <v>-0.46225752199999975</v>
      </c>
      <c r="T66" s="19">
        <f>'2025-26 With Postfacto'!T64</f>
        <v>-13.693616908999996</v>
      </c>
      <c r="U66" s="21">
        <v>6.7987044000000001</v>
      </c>
    </row>
    <row r="67" spans="4:21" ht="24.95" customHeight="1" x14ac:dyDescent="0.25">
      <c r="D67" s="4">
        <f t="shared" si="35"/>
        <v>46097</v>
      </c>
      <c r="E67" s="4">
        <f t="shared" si="34"/>
        <v>46103</v>
      </c>
      <c r="F67" s="2">
        <f>'2025-26 With Postfacto'!F65</f>
        <v>-0.60541721299999984</v>
      </c>
      <c r="G67" s="10">
        <f>'2025-26 With Postfacto'!G65</f>
        <v>-6.9278955999999989E-2</v>
      </c>
      <c r="H67" s="2">
        <f>'2025-26 With Postfacto'!H65</f>
        <v>-3.6497094000000063E-2</v>
      </c>
      <c r="I67" s="10">
        <f>'2025-26 With Postfacto'!I65</f>
        <v>1445598.7333696564</v>
      </c>
      <c r="J67" s="2">
        <f>'2025-26 With Postfacto'!J65</f>
        <v>-8.3616720669999989</v>
      </c>
      <c r="K67" s="2">
        <f>'2025-26 With Postfacto'!K65</f>
        <v>-0.88490302799999987</v>
      </c>
      <c r="L67" s="2">
        <f>'2025-26 With Postfacto'!L65</f>
        <v>-0.54143523299999985</v>
      </c>
      <c r="M67" s="10">
        <f>'2025-26 With Postfacto'!M65</f>
        <v>30252984.36567416</v>
      </c>
      <c r="N67" s="2">
        <f>'2025-26 With Postfacto'!N65</f>
        <v>1.1098804629999994</v>
      </c>
      <c r="O67" s="10">
        <f>'2025-26 With Postfacto'!O65</f>
        <v>0.121425881</v>
      </c>
      <c r="P67" s="2">
        <f>'2025-26 With Postfacto'!P65</f>
        <v>-0.17254591499999974</v>
      </c>
      <c r="Q67" s="2">
        <f>'2025-26 With Postfacto'!Q65</f>
        <v>-1686205.15627604</v>
      </c>
      <c r="R67" s="22">
        <f>'2025-26 With Postfacto'!R65</f>
        <v>0.11648005557526016</v>
      </c>
      <c r="S67" s="26">
        <f>'2025-26 With Postfacto'!S65</f>
        <v>-0.92450292400000023</v>
      </c>
      <c r="T67" s="19">
        <f>'2025-26 With Postfacto'!T65</f>
        <v>-9.4404431619999993</v>
      </c>
      <c r="U67" s="21">
        <v>2.9675075</v>
      </c>
    </row>
    <row r="68" spans="4:21" ht="24.95" customHeight="1" x14ac:dyDescent="0.25">
      <c r="D68" s="4">
        <f t="shared" si="35"/>
        <v>46104</v>
      </c>
      <c r="E68" s="4">
        <f t="shared" si="34"/>
        <v>46110</v>
      </c>
      <c r="F68" s="2">
        <f>'2025-26 With Postfacto'!F66</f>
        <v>-0.18476114199999982</v>
      </c>
      <c r="G68" s="10">
        <f>'2025-26 With Postfacto'!G66</f>
        <v>5.8289752999999903E-2</v>
      </c>
      <c r="H68" s="2">
        <f>'2025-26 With Postfacto'!H66</f>
        <v>4.26443119999999E-2</v>
      </c>
      <c r="I68" s="10">
        <f>'2025-26 With Postfacto'!I66</f>
        <v>633223.2544402061</v>
      </c>
      <c r="J68" s="2">
        <f>'2025-26 With Postfacto'!J66</f>
        <v>-1.8776697929999995</v>
      </c>
      <c r="K68" s="2">
        <f>'2025-26 With Postfacto'!K66</f>
        <v>0.35616843200000003</v>
      </c>
      <c r="L68" s="2">
        <f>'2025-26 With Postfacto'!L66</f>
        <v>0.424016002</v>
      </c>
      <c r="M68" s="10">
        <f>'2025-26 With Postfacto'!M66</f>
        <v>1520101.4420056152</v>
      </c>
      <c r="N68" s="2">
        <f>'2025-26 With Postfacto'!N66</f>
        <v>2.1238898140000013</v>
      </c>
      <c r="O68" s="10">
        <f>'2025-26 With Postfacto'!O66</f>
        <v>0.25943123799999979</v>
      </c>
      <c r="P68" s="2">
        <f>'2025-26 With Postfacto'!P66</f>
        <v>3.0714997000000153E-2</v>
      </c>
      <c r="Q68" s="2">
        <f>'2025-26 With Postfacto'!Q66</f>
        <v>-2703519.5885639456</v>
      </c>
      <c r="R68" s="22">
        <f>'2025-26 With Postfacto'!R66</f>
        <v>8.3111225735510039E-2</v>
      </c>
      <c r="S68" s="26">
        <f>'2025-26 With Postfacto'!S66</f>
        <v>-0.43794373099999973</v>
      </c>
      <c r="T68" s="19">
        <f>'2025-26 With Postfacto'!T66</f>
        <v>1.2327236130000021</v>
      </c>
      <c r="U68" s="21">
        <v>-7.68818E-2</v>
      </c>
    </row>
    <row r="69" spans="4:21" ht="24.95" customHeight="1" x14ac:dyDescent="0.25">
      <c r="D69" s="4">
        <f t="shared" si="35"/>
        <v>46111</v>
      </c>
      <c r="E69" s="4">
        <v>46112</v>
      </c>
      <c r="F69" s="2">
        <f>'2025-26 With Postfacto'!F67</f>
        <v>-9.3733827999999908E-2</v>
      </c>
      <c r="G69" s="10">
        <f>'2025-26 With Postfacto'!G67</f>
        <v>-1.2251083999999877E-2</v>
      </c>
      <c r="H69" s="2">
        <f>'2025-26 With Postfacto'!H67</f>
        <v>0</v>
      </c>
      <c r="I69" s="10">
        <f>'2025-26 With Postfacto'!I67</f>
        <v>-952251.08103807317</v>
      </c>
      <c r="J69" s="2">
        <f>'2025-26 With Postfacto'!J67</f>
        <v>-0.95991017800000078</v>
      </c>
      <c r="K69" s="2">
        <f>'2025-26 With Postfacto'!K67</f>
        <v>5.8193483999999955E-2</v>
      </c>
      <c r="L69" s="2">
        <f>'2025-26 With Postfacto'!L67</f>
        <v>1.7973626000000194E-2</v>
      </c>
      <c r="M69" s="10">
        <f>'2025-26 With Postfacto'!M67</f>
        <v>4829789.7372849286</v>
      </c>
      <c r="N69" s="2">
        <f>'2025-26 With Postfacto'!N67</f>
        <v>0.18223040299999957</v>
      </c>
      <c r="O69" s="10">
        <f>'2025-26 With Postfacto'!O67</f>
        <v>2.3456732000000102E-2</v>
      </c>
      <c r="P69" s="2">
        <f>'2025-26 With Postfacto'!P67</f>
        <v>-2.8276059999999915E-2</v>
      </c>
      <c r="Q69" s="2">
        <f>'2025-26 With Postfacto'!Q67</f>
        <v>-952416.30522551993</v>
      </c>
      <c r="R69" s="22">
        <f>'2025-26 With Postfacto'!R67</f>
        <v>2.6885396617640004E-2</v>
      </c>
      <c r="S69" s="26">
        <f>'2025-26 With Postfacto'!S67</f>
        <v>-0.10864673299999993</v>
      </c>
      <c r="T69" s="19">
        <f>'2025-26 With Postfacto'!T67</f>
        <v>-0.81231690500000064</v>
      </c>
      <c r="U69" s="21">
        <v>0.28550389999999998</v>
      </c>
    </row>
    <row r="70" spans="4:21" ht="24.95" customHeight="1" x14ac:dyDescent="0.25">
      <c r="D70" s="29" t="s">
        <v>29</v>
      </c>
      <c r="E70" s="29"/>
      <c r="F70" s="5">
        <f>SUM(F65:F69)</f>
        <v>-2.5928756220000002</v>
      </c>
      <c r="G70" s="5">
        <f t="shared" ref="G70:T70" si="55">SUM(G65:G69)</f>
        <v>-0.19883693499999996</v>
      </c>
      <c r="H70" s="5">
        <f t="shared" si="55"/>
        <v>-2.3921675000000052E-2</v>
      </c>
      <c r="I70" s="5">
        <f t="shared" si="55"/>
        <v>12018400.657209575</v>
      </c>
      <c r="J70" s="5">
        <f t="shared" si="55"/>
        <v>-31.766063003999992</v>
      </c>
      <c r="K70" s="5">
        <f t="shared" si="55"/>
        <v>-1.8902373590000001</v>
      </c>
      <c r="L70" s="5">
        <f t="shared" si="55"/>
        <v>-0.7413584820000001</v>
      </c>
      <c r="M70" s="5">
        <f t="shared" si="55"/>
        <v>130281433.92892475</v>
      </c>
      <c r="N70" s="5">
        <f t="shared" si="55"/>
        <v>2.6028182969999998</v>
      </c>
      <c r="O70" s="5">
        <f t="shared" si="55"/>
        <v>0.25692948199999965</v>
      </c>
      <c r="P70" s="5">
        <f t="shared" si="55"/>
        <v>-0.39480068399999935</v>
      </c>
      <c r="Q70" s="5">
        <f t="shared" si="55"/>
        <v>-6813677.6309179999</v>
      </c>
      <c r="R70" s="5">
        <f t="shared" si="55"/>
        <v>0.39003834158002032</v>
      </c>
      <c r="S70" s="25">
        <f t="shared" si="55"/>
        <v>-2.8660393289999999</v>
      </c>
      <c r="T70" s="25">
        <f t="shared" si="55"/>
        <v>-34.748345981999989</v>
      </c>
      <c r="U70" s="25">
        <f t="shared" ref="U70" si="56">SUM(U65:U69)</f>
        <v>13.443434699999999</v>
      </c>
    </row>
    <row r="71" spans="4:21" ht="24.95" customHeight="1" x14ac:dyDescent="0.25">
      <c r="D71" s="29" t="s">
        <v>30</v>
      </c>
      <c r="E71" s="29"/>
      <c r="F71" s="5">
        <f>SUM(F70,F64,F59,F53,F48,F43,F37,F32,F27,F21,F16,F10)</f>
        <v>-6.9581176050000018</v>
      </c>
      <c r="G71" s="5">
        <f t="shared" ref="G71:U71" si="57">SUM(G70,G64,G59,G53,G48,G43,G37,G32,G27,G21,G16,G10)</f>
        <v>0.98886026299999952</v>
      </c>
      <c r="H71" s="5">
        <f t="shared" si="57"/>
        <v>2.8890470639999997</v>
      </c>
      <c r="I71" s="5">
        <f t="shared" si="57"/>
        <v>-226154936.69309366</v>
      </c>
      <c r="J71" s="5">
        <f t="shared" si="57"/>
        <v>-184.69497137900001</v>
      </c>
      <c r="K71" s="5">
        <f t="shared" si="57"/>
        <v>-20.390909426</v>
      </c>
      <c r="L71" s="5">
        <f t="shared" si="57"/>
        <v>-21.179384438999996</v>
      </c>
      <c r="M71" s="5">
        <f t="shared" si="57"/>
        <v>-67891242.796367496</v>
      </c>
      <c r="N71" s="5">
        <f t="shared" si="57"/>
        <v>-0.24964339099999933</v>
      </c>
      <c r="O71" s="5">
        <f t="shared" si="57"/>
        <v>-2.1105721060000011</v>
      </c>
      <c r="P71" s="5">
        <f t="shared" si="57"/>
        <v>-7.6476136409999986</v>
      </c>
      <c r="Q71" s="5">
        <f t="shared" si="57"/>
        <v>-88058533.055013537</v>
      </c>
      <c r="R71" s="5">
        <f t="shared" si="57"/>
        <v>6.2787374939641696</v>
      </c>
      <c r="S71" s="25">
        <f t="shared" si="57"/>
        <v>-49.604675402000005</v>
      </c>
      <c r="T71" s="25">
        <f t="shared" si="57"/>
        <v>-239.35330465999996</v>
      </c>
      <c r="U71" s="18">
        <f t="shared" si="57"/>
        <v>-40.327370899999998</v>
      </c>
    </row>
    <row r="75" spans="4:21" ht="15.75" x14ac:dyDescent="0.25">
      <c r="E75" s="14" t="s">
        <v>31</v>
      </c>
      <c r="F75" s="13"/>
      <c r="G75" s="15"/>
      <c r="H75" s="16"/>
      <c r="I75" s="17"/>
      <c r="J75" s="16"/>
      <c r="K75" s="17"/>
      <c r="L75" s="17"/>
      <c r="M75" s="17"/>
      <c r="N75" s="16"/>
    </row>
    <row r="76" spans="4:21" ht="15.75" x14ac:dyDescent="0.25">
      <c r="E76" s="14" t="s">
        <v>8</v>
      </c>
      <c r="F76" s="13"/>
      <c r="G76" s="15"/>
      <c r="H76" s="16"/>
      <c r="I76" s="17"/>
      <c r="J76" s="16"/>
      <c r="K76" s="17"/>
      <c r="L76" s="17"/>
      <c r="M76" s="17"/>
      <c r="N76" s="16"/>
    </row>
    <row r="77" spans="4:21" ht="15.75" x14ac:dyDescent="0.25">
      <c r="E77" s="14" t="s">
        <v>7</v>
      </c>
      <c r="F77" s="13"/>
      <c r="G77" s="15"/>
      <c r="H77" s="16"/>
      <c r="I77" s="17"/>
      <c r="J77" s="16"/>
      <c r="K77" s="17"/>
      <c r="L77" s="17"/>
      <c r="M77" s="17"/>
      <c r="N77" s="16"/>
    </row>
    <row r="79" spans="4:21" s="13" customFormat="1" ht="15.75" x14ac:dyDescent="0.25">
      <c r="F79" s="15"/>
      <c r="G79" s="16"/>
      <c r="H79" s="17"/>
      <c r="I79" s="16"/>
      <c r="J79" s="17"/>
      <c r="K79" s="17"/>
      <c r="L79" s="17"/>
      <c r="M79" s="16"/>
      <c r="N79" s="17"/>
      <c r="O79" s="16"/>
      <c r="P79" s="17"/>
      <c r="Q79" s="17"/>
      <c r="R79" s="17"/>
      <c r="S79" s="16"/>
    </row>
    <row r="84" spans="14:19" s="13" customFormat="1" ht="15.75" x14ac:dyDescent="0.25">
      <c r="N84" s="17"/>
      <c r="O84" s="16"/>
      <c r="P84" s="17"/>
      <c r="Q84" s="17"/>
      <c r="R84" s="17"/>
      <c r="S84" s="16"/>
    </row>
    <row r="85" spans="14:19" s="13" customFormat="1" ht="15.75" x14ac:dyDescent="0.25">
      <c r="N85" s="17"/>
      <c r="O85" s="16"/>
      <c r="P85" s="17"/>
      <c r="Q85" s="17"/>
      <c r="R85" s="17"/>
      <c r="S85" s="16"/>
    </row>
    <row r="86" spans="14:19" s="13" customFormat="1" ht="15.75" x14ac:dyDescent="0.25">
      <c r="N86" s="17"/>
      <c r="O86" s="16"/>
      <c r="P86" s="17"/>
      <c r="Q86" s="17"/>
      <c r="R86" s="17"/>
      <c r="S86" s="16"/>
    </row>
  </sheetData>
  <mergeCells count="25">
    <mergeCell ref="D37:E37"/>
    <mergeCell ref="U3:U5"/>
    <mergeCell ref="F3:H3"/>
    <mergeCell ref="I3:I5"/>
    <mergeCell ref="N3:P3"/>
    <mergeCell ref="R3:R4"/>
    <mergeCell ref="T3:T5"/>
    <mergeCell ref="D10:E10"/>
    <mergeCell ref="D16:E16"/>
    <mergeCell ref="D21:E21"/>
    <mergeCell ref="D27:E27"/>
    <mergeCell ref="D32:E32"/>
    <mergeCell ref="D3:E4"/>
    <mergeCell ref="J3:L3"/>
    <mergeCell ref="M3:M5"/>
    <mergeCell ref="Q3:Q5"/>
    <mergeCell ref="S3:S5"/>
    <mergeCell ref="D1:U1"/>
    <mergeCell ref="D70:E70"/>
    <mergeCell ref="D71:E71"/>
    <mergeCell ref="D43:E43"/>
    <mergeCell ref="D48:E48"/>
    <mergeCell ref="D53:E53"/>
    <mergeCell ref="D59:E59"/>
    <mergeCell ref="D64:E64"/>
  </mergeCells>
  <printOptions horizontalCentered="1"/>
  <pageMargins left="0.19685039370078741" right="0.19685039370078741" top="0.39370078740157483" bottom="0.39370078740157483" header="0" footer="0"/>
  <pageSetup paperSize="9" scale="5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2025-26 With Postfacto</vt:lpstr>
      <vt:lpstr>APERC Data Apr' 25</vt:lpstr>
      <vt:lpstr>Sheet1</vt:lpstr>
      <vt:lpstr>'2025-26 With Postfacto'!Print_Area</vt:lpstr>
      <vt:lpstr>'APERC Data Apr'' 25'!Print_Area</vt:lpstr>
      <vt:lpstr>'APERC Data Apr'' 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2026-07-07T17:19:29Z</dcterms:modified>
</cp:coreProperties>
</file>